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  <sheet name="приложение 2" sheetId="2" r:id="rId2"/>
    <sheet name="приложение 3 " sheetId="3" r:id="rId3"/>
    <sheet name="приложение 7" sheetId="4" r:id="rId4"/>
    <sheet name="КПЭ" sheetId="5" r:id="rId5"/>
    <sheet name="Приложение 5" sheetId="6" r:id="rId6"/>
  </sheets>
  <definedNames>
    <definedName name="_ftnref1" localSheetId="1">'приложение 2'!#REF!</definedName>
    <definedName name="_ftnref1" localSheetId="5">'Приложение 5'!#REF!</definedName>
    <definedName name="_ftnref1" localSheetId="3">'приложение 7'!#REF!</definedName>
    <definedName name="_GoBack" localSheetId="2">'приложение 3 '!#REF!</definedName>
    <definedName name="_xlnm.Print_Area" localSheetId="0">'приложение 1'!$A$1:$R$68</definedName>
    <definedName name="_xlnm.Print_Area" localSheetId="1">'приложение 2'!$A$1:$G$27</definedName>
    <definedName name="_xlnm.Print_Area" localSheetId="2">'приложение 3 '!$A$1:$C$46</definedName>
    <definedName name="_xlnm.Print_Area" localSheetId="5">'Приложение 5'!$A$1:$F$25</definedName>
    <definedName name="_xlnm.Print_Area" localSheetId="3">'приложение 7'!#REF!</definedName>
  </definedNames>
  <calcPr fullCalcOnLoad="1"/>
</workbook>
</file>

<file path=xl/sharedStrings.xml><?xml version="1.0" encoding="utf-8"?>
<sst xmlns="http://schemas.openxmlformats.org/spreadsheetml/2006/main" count="608" uniqueCount="264">
  <si>
    <t xml:space="preserve">Создание информационной среды, обеспечивающей деятельность системы экологического образования и просвещения           </t>
  </si>
  <si>
    <t>Государственная Программа Республики Дагестан «Охрана окружающей среды в Республике Дагестан»</t>
  </si>
  <si>
    <t>Страхование гражданской ответственности владельца опасного объекта за причинение вреда в результате аварии на опасном объекте и страхование финансовых рисков</t>
  </si>
  <si>
    <t>Итого по Программе:</t>
  </si>
  <si>
    <t>4. Субвенции на осуществление отдельных полномочий в области водных отношений</t>
  </si>
  <si>
    <t>Всего по разделу 4</t>
  </si>
  <si>
    <t xml:space="preserve">Субвенции на осуществление отдельных полномочий в области водных отношений </t>
  </si>
  <si>
    <t>«Материально-техническое обеспечение деятельности (оказание услуг) – предоставление субсидий (ГБУ РД «Дирекция природного парка «Верхний Гуниб»)»</t>
  </si>
  <si>
    <t xml:space="preserve"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водопользования» (ГКУ РД «Дагводсервис»)   </t>
  </si>
  <si>
    <t>Фактически выделено финансовых средств на отчетный период</t>
  </si>
  <si>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</si>
  <si>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</si>
  <si>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</si>
  <si>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</si>
  <si>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</si>
  <si>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</si>
  <si>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</si>
  <si>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Минприроды РД</t>
  </si>
  <si>
    <t>1. Гарантированное водообеспечение</t>
  </si>
  <si>
    <t>2.2. Капитальный ремонт гидротехнических сооружений</t>
  </si>
  <si>
    <t>3. Восстановление и экологическая реабилитация водных объектов (природоохранные мероприятия)</t>
  </si>
  <si>
    <t xml:space="preserve">Обеспечение размещение и функционирования сети ООПТ по территории РД (юридическое закрепление, границ и охранных зон ООПТ)  </t>
  </si>
  <si>
    <t xml:space="preserve">Рациональное использование, воспроизводство и поддержка сырьевой базы предприятий, обеспечивающих текущие потребности республики в ликвидных видах общераспространенных полезных ископаемых     </t>
  </si>
  <si>
    <t>Подготовка предложений об определении границ зон затопления, подтопления и карты объектов землеустройства</t>
  </si>
  <si>
    <t>Расчет компенсации ущерба рыбным запасам при проведении водохозяйственных мероприятий</t>
  </si>
  <si>
    <t>Компенсация ущерба рыбным запасам при проведении водохозяйственных мероприятий</t>
  </si>
  <si>
    <t>Наименование программы (подпрограммы)</t>
  </si>
  <si>
    <t>Освоено выделенных финансовых средств</t>
  </si>
  <si>
    <t>Подпрограмма «Охрана и воспроизводство объектов животного мира и среды их обитания в Республике Дагестан»</t>
  </si>
  <si>
    <t>ИТОГО:</t>
  </si>
  <si>
    <t>Подпрограмма «Развитие минерально-сырьевой базы Республики Дагестан»</t>
  </si>
  <si>
    <t>Подпрограмма «Экологическое образование и просвещение населения в Республике Дагестан»</t>
  </si>
  <si>
    <t>Аналитическое и инструментальное сопровождение контрольно-надзорных мероприятий</t>
  </si>
  <si>
    <t>Подпрограмма «Комплексная система управления отходами и вторичными материальными ресурсами в Республике Дагестан»</t>
  </si>
  <si>
    <t>Подпрограмма «Развитие водохозяйственного комплекса Республики Дагестан»</t>
  </si>
  <si>
    <t>Всего по разделу 1</t>
  </si>
  <si>
    <t xml:space="preserve">2. Защита от негативного воздействия вод
2.1. Строительство/реконструкция сооружений инженерной защиты
</t>
  </si>
  <si>
    <t>Всего по разделу 2.1</t>
  </si>
  <si>
    <t>Всего по разделу 2.2</t>
  </si>
  <si>
    <t>Всего по разделу 2</t>
  </si>
  <si>
    <t>Всего по разделу 3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</si>
  <si>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</si>
  <si>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Расходы на выплаты, закупка товаров, работ услуг в целях обеспечения выполнения функций ГКУ РД «Фонда геологической информации РД»</t>
  </si>
  <si>
    <t>Подпрограмма «Обеспечение реализации государственной программы Республики Дагестан»</t>
  </si>
  <si>
    <t>Обеспечение реализации государственной программы Республики Дагестан (расходы на выплаты, закупка товаров, работ услуг в целях обеспечения выполнения функций Министерством природных ресурсов и экологии Республики Дагестан)</t>
  </si>
  <si>
    <t>ИТОГ:</t>
  </si>
  <si>
    <t>Берегоукрепление р. Самур для защиты с. Ахты Ахтынского района Республики Дагестан</t>
  </si>
  <si>
    <t>Капитальный ремонт защитных водооградительных валов по левому берегу р. Терек ПК 355 - ПК 389 + 40, Бабаюртовский район Республики Дагестан</t>
  </si>
  <si>
    <t>Капитальный ремонт защитных водооградительных валов по левому берегу р. Терек ПК 200 - ПК 300, Кизлярский район Республики Дагестан</t>
  </si>
  <si>
    <t>Проведение неотложных противопаводковых и аварийно-восстановительных мероприятий в нижнем течении р. Терек и на малых реках Республики Дагестан</t>
  </si>
  <si>
    <t>Приобретение услуг в области гидрометеорологии и мониторинга загрязнения окружающей природной среды</t>
  </si>
  <si>
    <t xml:space="preserve"> </t>
  </si>
  <si>
    <t>-</t>
  </si>
  <si>
    <t xml:space="preserve">Наименование госпрограммы </t>
  </si>
  <si>
    <t>Наименование целевого индикатора</t>
  </si>
  <si>
    <t>Единица измерения</t>
  </si>
  <si>
    <t>Значение целевого индикатора</t>
  </si>
  <si>
    <t>Утверждено в государственной программе на текущий год (в соответствии с постановлением Правительства РД об утверждении государственной программы)</t>
  </si>
  <si>
    <t>Подпрограммы:</t>
  </si>
  <si>
    <t>Количество выявленных административных правонарушений в области охраны и использования объектов животного мира в результате рейдовых мероприятий</t>
  </si>
  <si>
    <t>шт.</t>
  </si>
  <si>
    <t>Объем выполненных учетных работ, государственный мониторинг охотничьих ресурсов и среды их обитания</t>
  </si>
  <si>
    <t>тыс.га</t>
  </si>
  <si>
    <t>Выдача охотничьих билетов единого федерального образца</t>
  </si>
  <si>
    <t>Количество выданных и переоформленных лицензий на разработку недр общераспространенных полезных ископаемых (далее –ОПИ)</t>
  </si>
  <si>
    <t>Доля устраненных нарушений требований законодательства в общем объеме нарушений, выявленных в процессе проведения мероприятий по региональному государственному контролю на объектах добычи ОПИ</t>
  </si>
  <si>
    <t>%</t>
  </si>
  <si>
    <t>Доля внедренных к общему числу разработанных нормативно-методических документов, регламентирующих порядок проведения геологического надзора</t>
  </si>
  <si>
    <t>Количество проведенных работ по Марк-шейдерскому контролю на объектах недро-пользования за объемами добычи ОПИ на территории РД</t>
  </si>
  <si>
    <t>ед.</t>
  </si>
  <si>
    <t>Охват населения Республики Дагестан мероприятиями в сфере экологического   просвещения</t>
  </si>
  <si>
    <t>Охват учащихся экологическим образованием</t>
  </si>
  <si>
    <t>Число объектов социальной рекламы, размещенных на территории Республики Дагестан</t>
  </si>
  <si>
    <t>Подпрограмма «Комплексная система управления отходами и вторичными материальными ресурсамив Республике Дагестан»</t>
  </si>
  <si>
    <t>Объем ТКО, обрабатываемых на межмуниципальных природоохранных объектах по утилизации</t>
  </si>
  <si>
    <t>тонн</t>
  </si>
  <si>
    <t>Объем неутильной части ТКО, подлежащих захоронению</t>
  </si>
  <si>
    <t>Количество вторичных материальных ресурсов, отбираемых из отходов и направляемых на переработку</t>
  </si>
  <si>
    <t>Площадь земель, возвращенных в хозяйственный оборот</t>
  </si>
  <si>
    <t>га</t>
  </si>
  <si>
    <t>Количество созданных рабочих мест</t>
  </si>
  <si>
    <t>чел./мест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</si>
  <si>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</si>
  <si>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Протяженность новых и реконструированных сооружений инженерной защиты и берегоукрепления</t>
  </si>
  <si>
    <t>км</t>
  </si>
  <si>
    <t>Доля гидротехнических сооружений с неудовлетворительным уровнем безопасности, приведенных в безопасное техническое состояние</t>
  </si>
  <si>
    <t>Приложение № 3</t>
  </si>
  <si>
    <t>Наименование мероприятий</t>
  </si>
  <si>
    <t>Краткая информация о ходе реализации мероприятий</t>
  </si>
  <si>
    <t>Предложения по дальнейшей реализации мероприятий</t>
  </si>
  <si>
    <t>Обеспечение охраны и контроля использования охотничьих ресурсов, организация охотничьего хозяйства республики</t>
  </si>
  <si>
    <t>Рациональное использование, воспроизводство и поддержка сырьевой базы предприятий, обеспечивающих текущие потребности республики в ликвидных видах общераспространенных полезных ископаемых</t>
  </si>
  <si>
    <t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охраны животного мира и среды их обитания» (ГКУ РД «Дирекция ООПТ, охраны животного мира и водных б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</si>
  <si>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организации, регулирования и охраны водных биологических ресурсов</t>
  </si>
  <si>
    <t>Разработка декларации безопасности ГТС, находящихся в оперативном управлении ГКУ РД «Дагводсервис»</t>
  </si>
  <si>
    <t>Ведение государственного мониторинга водных объектов, в т.ч. разработка программных мероприятий</t>
  </si>
  <si>
    <t>Мероприятия по безопасной эксплуатации Тишиклинской дамбы Чиркейского водохрани-лища в Буйнакском районе Республики Дагестан</t>
  </si>
  <si>
    <t xml:space="preserve">Предусмотрено в республиканском бюджете РД на 2021 год  </t>
  </si>
  <si>
    <t xml:space="preserve"> проц.</t>
  </si>
  <si>
    <t>Доля площадей рекультивированных и возвращенных в хозяйственный оборот земель от общей площади заброшенных и некультивированных карьеров</t>
  </si>
  <si>
    <t>*целевые индикаторы за 2021 год</t>
  </si>
  <si>
    <t xml:space="preserve">Создание информационной среды, обеспечивающей деятельность системы экологического образования и просвещения      </t>
  </si>
  <si>
    <t>*мероприятия запланированые по программе на 2021 год</t>
  </si>
  <si>
    <t>Выполнение кадастровых работ, постановка земельных участков на кадастровый учет и оформление прав собственности</t>
  </si>
  <si>
    <t>Осуществление переданных органам государственной вла-сти субъектов Российской Фе-дерации в соответствии с ча-стью 1 статьи 33 ФЗ «Об охоте и о сохранении охотничьих ре-сурсов и о внесении изменений в отдельные законодательные акты РФ» полномочий Россий-ской Федерации в области ох-раны и использования охот-ничьих ресурсов по федераль-ному государственному охот-ничьему надзору, выдаче раз-решений на добычу охотничьих ресурсов и заключению охотхо-зяйственных соглашений)</t>
  </si>
  <si>
    <t>0</t>
  </si>
  <si>
    <t>Разработка правоустанавливающих документов на объекты, строительство которых завершенно в 2020 году (берегозащитное сооружение на р. Гюльгеричай по защите с. Кумук и сельхозугодий Курахского района в Дербентском районе Республики Дагестан, берегозащитное сооружение на р. Аксай для защиты с. Аксай Хасавюртовского района Республики Дагестан)</t>
  </si>
  <si>
    <t xml:space="preserve">                    </t>
  </si>
  <si>
    <t>Объем финансирования, предусмотренный в программе на 2021 года (в соответствии с постановлением Правительства РД об утверждении государственной программы)</t>
  </si>
  <si>
    <t>Обеспечение охраны и контроля за использованием объектов животного мира, воспроизводство объектов животного мира</t>
  </si>
  <si>
    <t>Осуществление переданных органам государственной власти субъектов Российской Федерации в соответствии с частью первой статьи 6 ФЗ от 24 апреля 1995 г. № 52-ФЗ «О животном мире» полномочий Российской Федерации в области охраны и использования объектов живо</t>
  </si>
  <si>
    <t>В целях выявления нарушений законодательства в области охоты и сохранения охотничьих ресурсов в текущем году специалистами министерства, совместно с ГКУ «Дирекция особо охраняемых природных территорий, охраны животного мира и водных биоресурсов», были проведены рейдовые мероприятия, в ходе которых было выявлено 262 фактов нарушений.</t>
  </si>
  <si>
    <t>Мероприятие реализовано в соответствии с финансированием</t>
  </si>
  <si>
    <t>Разработка правоустанавливающих документов на объекты, строительство которых завершенно в 2020 году (берегозащитное сооружение на р. Гюльгерычай по защите с. Кумук и сельхозугодий Курахского района в Дербентском районе Республики Дагестан, берегозащитное сооружение на р. Аксай для защиты с. Аксай Хасавюртовского района Республи-ки Дагестан)</t>
  </si>
  <si>
    <t>Разработка проектно-сметной документации (далее – ПСД) для объектов обработки, утилизации, обезвреживания и размещения отходов, а также рекультивации объектов накопленного экологического вреда</t>
  </si>
  <si>
    <t>Мероприятия по безопасной эксплуатации Тишиклинской дамбы Чиркейского водохранилища в Буйнакском районе Рес-публики Дагестан</t>
  </si>
  <si>
    <t>Страхование финансовых рисков (страхование расходов по ликвидации и локализации чрезвычайных ситуаций)</t>
  </si>
  <si>
    <t xml:space="preserve">Обязательства по поддержанию в постоянной готовности сил и средств к реагированию на ЧС и выполнению работ связанных с ликвидацией ЧС техногенного характера на опасном производственном объекте
</t>
  </si>
  <si>
    <t>Проверка сметной документации на предмет правильности применения в ней сметных нормативов</t>
  </si>
  <si>
    <t>Проведение негосударственной экспертизы проектной документации и (или) инженерных изысканий по 10 объектам</t>
  </si>
  <si>
    <t>Информация о ходе реализации  мероприятий государственных программ Республики Дагестан 2021 год *</t>
  </si>
  <si>
    <t>Достигнуто              за 2021 год</t>
  </si>
  <si>
    <t>Показатели результативности государственных программ Республики Дагестан на 2021 год*</t>
  </si>
  <si>
    <t>Сведения о выделении и освоении финансовых средств на выполнение мероприятий государственных программ Республики Дагестан за 2021 год                 (млн. руб.)</t>
  </si>
  <si>
    <t>Работы запланированные в 2021 году выполнены в полном объеме. Произведена укладка матрацов 808 штук. Построена габионная конструкция 1520 п.м. Запланированные работы в 2021 году выполнены в полном объеме.</t>
  </si>
  <si>
    <t>По данному мероприятию оформлены правоустанавливающие документы в рамках закл. гос. контрактов №05-2021 от 08.06.2021г., №12-2021 от 09.09.2021г., №25-2021 от 13.12.2021г.</t>
  </si>
  <si>
    <t>По данному мероприятию оформлены правоустанавливающие документы в рамках закл. гос. контракта №11-2021 от 06.09.2021г.</t>
  </si>
  <si>
    <t>По данному объекту (мероприятию) работы выполнены в полном объеме. Произведено наращивание и расширение водооградительного вала протяженностью 3440 п.м.</t>
  </si>
  <si>
    <t>По данному объекту (мероприятию) работы выполнены в полном объеме. Произведено наращивание и расширение водооградительного вала протяженностью 10000 п.м.</t>
  </si>
  <si>
    <t>Работы по данному объекту (мероприятию) запланированные в 2021 году выполнены в полном объеме.</t>
  </si>
  <si>
    <t>Заключен государственный контракт обязательного страхования гражданской ответственности на период с 26.11.2021г. до 26.11.2022 г.</t>
  </si>
  <si>
    <t>В рамках заключенного гос. контракта №04-2021 от 04.06.2021г. разработана декларации безопасности ГТС.</t>
  </si>
  <si>
    <t>По данному мероприятию произведен расчет компенсации рыбным запасам.</t>
  </si>
  <si>
    <t>По данному мероприятию в рамках заключ. гос. контрактов вычислен расчет компенсации ущерба, наносимого водным биологическим ресурсам (рыбным запасам) при проведении работ на водных объектах.</t>
  </si>
  <si>
    <t>Гос. контракт заключен №07-2021г. от 15.06.2021г, проводятся работы в соответствии с Техническим заданием.</t>
  </si>
  <si>
    <t>По данному мероприятию работы выполнены в полном объеме.</t>
  </si>
  <si>
    <t>Заключен  гос. контракт №02-2021г. 01.06.2021г., оказаны услуги в соответствии с Техническим заданием.</t>
  </si>
  <si>
    <t>В рамках заключенного гос. контракта №13-2021 от 27.09.2021г. по мероприятию завершены работы в соответствии с Техническим заданием.</t>
  </si>
  <si>
    <t xml:space="preserve">Всего индикаторов </t>
  </si>
  <si>
    <t>сумма баллов по выполненным индикаторам</t>
  </si>
  <si>
    <t>сумма баллов по невыполненным индикаторам</t>
  </si>
  <si>
    <t xml:space="preserve">итоговая сводная оценка </t>
  </si>
  <si>
    <t>число выполненных индикаторов</t>
  </si>
  <si>
    <t>число невыполненных индикаторов</t>
  </si>
  <si>
    <t xml:space="preserve">процент выполнения индикаторов </t>
  </si>
  <si>
    <t xml:space="preserve">процент невыполнения индикаторов </t>
  </si>
  <si>
    <t>Вывод об эффективности программы</t>
  </si>
  <si>
    <t>Итогова сводная оценка (баллов)</t>
  </si>
  <si>
    <t>Предложения по дальнейшей реализации государственной программы</t>
  </si>
  <si>
    <t>Эффективность возросла</t>
  </si>
  <si>
    <t>Эффективность на уровне</t>
  </si>
  <si>
    <t>Эффективность снизилась</t>
  </si>
  <si>
    <t>N п/п</t>
  </si>
  <si>
    <t>Наименование подпрограммы (раздела, мероприятия)</t>
  </si>
  <si>
    <t>Источник финансирования (всего, в том числе федеральный бюджет, бюджет Республики Дагестан, местный бюджет, внебюджетные источники)</t>
  </si>
  <si>
    <t>Плановые объемы финансирования на отчетный год из нормативного правового акта об утверждении программы, млн. рублей</t>
  </si>
  <si>
    <t>Выделено по программе на отчетный период (лимит), млн. рублей</t>
  </si>
  <si>
    <t>Процент финансирования</t>
  </si>
  <si>
    <t>Фактически использовано средств (перечислено со счета исполнителя) с начала года, млн. рублей</t>
  </si>
  <si>
    <t>Наименование индикатора (показателя эффективности мероприятия) &lt;*&gt;, единица измерения</t>
  </si>
  <si>
    <t>Значение индикатора</t>
  </si>
  <si>
    <t>отчетный период</t>
  </si>
  <si>
    <t>процент выполнения</t>
  </si>
  <si>
    <t>план</t>
  </si>
  <si>
    <t>факт</t>
  </si>
  <si>
    <t>республиканский бюджет РД</t>
  </si>
  <si>
    <t>федеральный бюджет</t>
  </si>
  <si>
    <t>внебюджетные</t>
  </si>
  <si>
    <t>всего:</t>
  </si>
  <si>
    <t>1.1</t>
  </si>
  <si>
    <t>1.2</t>
  </si>
  <si>
    <t xml:space="preserve">Обеспечение охраны и контроля использования охотничьих ресурсов, организация охотничьего хозяйства республики      </t>
  </si>
  <si>
    <t>количество выявленных административных правонарушений в области охраны и использования объектов животного мира в ре-зультате рейдовых мероприятий, шт.</t>
  </si>
  <si>
    <t>1.3</t>
  </si>
  <si>
    <t>количество проведенных землеустроительных работ по уточнению площади и определению границ ООПТ, шт.</t>
  </si>
  <si>
    <t>1.4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</si>
  <si>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охраны и использования объектов животного мира (за исключением ох</t>
  </si>
  <si>
    <t>осуществление переданных полномочий в полном объеме, проц.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</si>
  <si>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об-ласти организации, регулиро-вания и охраны водных биологических ресурс</t>
  </si>
  <si>
    <t>2</t>
  </si>
  <si>
    <t>2.1</t>
  </si>
  <si>
    <t>количество недропользователей, охваченных маркшейдерскими замерами, шт.</t>
  </si>
  <si>
    <t>3</t>
  </si>
  <si>
    <t>3.1</t>
  </si>
  <si>
    <t>количество выпусков телепередач «Экологический вестник», а также социальных роликов, шт.</t>
  </si>
  <si>
    <t>3.2</t>
  </si>
  <si>
    <t>проведение государственной экологической экспертизы,  шт.</t>
  </si>
  <si>
    <t>4</t>
  </si>
  <si>
    <t>4.1</t>
  </si>
  <si>
    <t>5</t>
  </si>
  <si>
    <t>5.1</t>
  </si>
  <si>
    <t>доля населения, проживающего на подверженных негативному воздействию вод территориях, защищенного в результате про-ведения мероприятий по повышению защищенности от негативного воздействия вод, в общем количестве населения, проживающего на таких территория</t>
  </si>
  <si>
    <t>протяженность новых и реконструированных со-оружений инженерной защиты и берегоукрепления, км</t>
  </si>
  <si>
    <t>5.2</t>
  </si>
  <si>
    <t>готовая ПСД, шт.</t>
  </si>
  <si>
    <t>5.3</t>
  </si>
  <si>
    <t>5.4</t>
  </si>
  <si>
    <t>5.9</t>
  </si>
  <si>
    <t>5.10</t>
  </si>
  <si>
    <t>5.11</t>
  </si>
  <si>
    <t>5.12</t>
  </si>
  <si>
    <t>количество выполненных расчетов ущерба</t>
  </si>
  <si>
    <t>5.13</t>
  </si>
  <si>
    <t>размер компенсированного ущерба, млн.руб.</t>
  </si>
  <si>
    <t>5.15</t>
  </si>
  <si>
    <t>Ведение государственного мониторинга водных объектов в т.ч. разработка программных мероприятий</t>
  </si>
  <si>
    <t>наличие мониторинга, шт</t>
  </si>
  <si>
    <t>5.16</t>
  </si>
  <si>
    <t>населенные пункты, в которых определены зоны затопления, подтопления и карты объектов землеустройства, шт.</t>
  </si>
  <si>
    <t>5.17</t>
  </si>
  <si>
    <t xml:space="preserve">информация о ежедневной водности рек, шт. </t>
  </si>
  <si>
    <t>5.18</t>
  </si>
  <si>
    <t>5.19</t>
  </si>
  <si>
    <t>количество защищенного населения, чел.</t>
  </si>
  <si>
    <t>6</t>
  </si>
  <si>
    <t>6.1</t>
  </si>
  <si>
    <t>выплаты заработной платы сотрудникам, закупка товаров, выполнение работ, услуг в полном объеме</t>
  </si>
  <si>
    <t>6.2</t>
  </si>
  <si>
    <t>исполнение государственного задания</t>
  </si>
  <si>
    <t>6.3</t>
  </si>
  <si>
    <t>6.4</t>
  </si>
  <si>
    <t>6.5</t>
  </si>
  <si>
    <t>6.6</t>
  </si>
  <si>
    <t>осуществление переданных полномочий в полном объеме</t>
  </si>
  <si>
    <t>Отклонение
(в процентах)</t>
  </si>
  <si>
    <t>Оценка в баллах</t>
  </si>
  <si>
    <t>разработка ПСД, шт.</t>
  </si>
  <si>
    <t>постановка земельных участков на кадастровый учет, шт.</t>
  </si>
  <si>
    <t>количество населения, проживающего на подверженных негативному воздейст-вию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чел</t>
  </si>
  <si>
    <t>доля населения, проживающего на подверженных негативному воздействию вод территориях, защиенного в результате про-ведения мероприятий по повышению защищенности от негативного воздействия вод, в общем количестве населения, проживающего на таких территория</t>
  </si>
  <si>
    <t>количество разработанных деклараций безопасности на ГТС, шт.</t>
  </si>
  <si>
    <t>количество застрахованных ГТС, шт.</t>
  </si>
  <si>
    <t>Мероприятия по безопасной эксплуатации Тишиклинской дамбы Чиркейского водохранилища в Буйнакском районе Республики Дагестан</t>
  </si>
  <si>
    <t>приведение ГТС в безопасное состояние,            млн. руб</t>
  </si>
  <si>
    <t xml:space="preserve">Страхование финансовых рисков (страхование расходов по ликвидации и локализации чрезвычайных ситуаций)ний </t>
  </si>
  <si>
    <t>Обязательства по поддержанию в постоянной готовности сил и средств к реагированию на ЧС и выполнению работ связанных с ликвидацией ЧС техногенного характера на опасном производственном объекте</t>
  </si>
  <si>
    <t>млн руб.</t>
  </si>
  <si>
    <t>5.5</t>
  </si>
  <si>
    <t>5.6</t>
  </si>
  <si>
    <t>5.7</t>
  </si>
  <si>
    <t>5.8</t>
  </si>
  <si>
    <t>5.14</t>
  </si>
  <si>
    <t>Расходы на выплаты, закупку товаров, работ, услуг в целях обеспечения выполнения функции «Обеспечение эф-фективной реализации госу-дарственных функций в сфе-ре охраны животного мира и среды их обитания» (ГКУ РД «Дирекция ООПТ, охраны животного мира и водных биоресурсов»)</t>
  </si>
  <si>
    <t>протяженность новых и реконструированных сооружений инженерной защиты и берегоукрепления, км</t>
  </si>
  <si>
    <t>В рамках заключенного договора №57/21 от 08.12.2021г. проведена негосударственная экспертиза проектной документации по 10 объектам.</t>
  </si>
  <si>
    <t>Заключены договора по страхованию сроки действия которых истекают 21.07.2022г. и 14.11.2022г .</t>
  </si>
  <si>
    <t>В рамках заключенного договора №ЧС055-20/А/ДГС от 12.03.2021г. исполнены обязательства по поддержанию в постоянной готовности сил и средств к реагированию на ЧС и выполнению работ связанных с ликвидацией ЧС техногенного характера на опасных производственных объектах.</t>
  </si>
  <si>
    <t>В рамках заключенного договора №336/П от 07.04.2021г. проведена проверка сметной документации на предмет правильности применения в ней сметных нормативов по определенному объекту.</t>
  </si>
  <si>
    <t>Расходы на выплаты, закупку товаров, работ, услуг в целях обеспечения выполнения функции «Обеспечение эффективной реализации государственных функций в сфе-ре охраны животного мира и среды их обитания» (ГКУ РД «Дирекция ООПТ, охраны животного мира и водных биоресурсов»)</t>
  </si>
  <si>
    <t>Осуществление переданных органам государственной власти субъектов Российской Федерации в соответствии с частью 1 статьи 33 ФЗ «Об охоте и о сохранении охотничьих ресурсов и о внесении изменений в отдельные законодательные акты РФ» полномочий Российской</t>
  </si>
  <si>
    <t>Разработка правоустанавливающих документов на объекты, строительство которых завершенно в 2020 году (берегозащитное сооружение на р. Гюльгерычай по защите с. Кумук и сельхозугодий Курахского района в Дербентском районе Республики Дагестан, берегозащитное сооружение на р. Аксай для защиты с. Аксай Хасавюртовского района Республики Дагестан)</t>
  </si>
  <si>
    <t>Осуществление переданных органам государственной власти субъектов Российской Федерации в соответствии с частью первой статьи 6 ФЗ от 24 апреля 1995 г. № 52-ФЗ «О животном мире» полномочий Российской Федерации в области организации, регулирования и охраны</t>
  </si>
  <si>
    <t xml:space="preserve">Обязательное государственное страхование государственных гражданских служащих Республики Дагестан </t>
  </si>
  <si>
    <t>Осуществление переданных органам государственной власти субъектов Российской Федерации в соответствии с частью 1 статьи 33 ФЗ «Об охоте и о сохранении охотничьих ресурсов и о внесении изменений в отдельные законода-тельные акты РФ» полномочий Российской</t>
  </si>
  <si>
    <t xml:space="preserve">Оценка эффективности реализации государственной программы  Республики Дагестан                                                                    «Охрана окружающей среды в  Республике Дагестан </t>
  </si>
  <si>
    <t>Приложение № 6</t>
  </si>
  <si>
    <t>Приложение № 7</t>
  </si>
  <si>
    <t>Приложение № 4</t>
  </si>
  <si>
    <t>Год реализации государственной программы</t>
  </si>
  <si>
    <t>Последний год                 (целевое значение)</t>
  </si>
  <si>
    <t>Динамика значений целевых индикаторов государственной программы                                        Республики Дагестан «Охрана окружающей среды в Республике Дагестан»</t>
  </si>
  <si>
    <t>Приложение №5</t>
  </si>
  <si>
    <t>Целевого индикаторы</t>
  </si>
  <si>
    <t>количество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чел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</si>
</sst>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#,##0.00&quot;р.&quot;"/>
    <numFmt numFmtId="188" formatCode="0.0000"/>
    <numFmt numFmtId="189" formatCode="_-* #,##0.000_р_._-;\-* #,##0.000_р_._-;_-* &quot;-&quot;??_р_._-;_-@_-"/>
    <numFmt numFmtId="190" formatCode="#,##0.0"/>
    <numFmt numFmtId="191" formatCode="#,##0.0000"/>
  </numFmts>
  <fonts count="37"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8" fillId="24" borderId="2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86" fontId="30" fillId="0" borderId="0" xfId="0" applyNumberFormat="1" applyFont="1" applyAlignment="1">
      <alignment/>
    </xf>
    <xf numFmtId="0" fontId="32" fillId="0" borderId="0" xfId="0" applyFont="1" applyAlignment="1">
      <alignment/>
    </xf>
    <xf numFmtId="186" fontId="32" fillId="0" borderId="0" xfId="0" applyNumberFormat="1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86" fontId="25" fillId="0" borderId="20" xfId="0" applyNumberFormat="1" applyFont="1" applyFill="1" applyBorder="1" applyAlignment="1">
      <alignment horizontal="center" vertical="center" textRotation="90" wrapText="1"/>
    </xf>
    <xf numFmtId="186" fontId="25" fillId="0" borderId="20" xfId="0" applyNumberFormat="1" applyFont="1" applyBorder="1" applyAlignment="1">
      <alignment horizontal="center" vertical="center" textRotation="90" wrapText="1"/>
    </xf>
    <xf numFmtId="186" fontId="25" fillId="0" borderId="28" xfId="0" applyNumberFormat="1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 wrapText="1"/>
    </xf>
    <xf numFmtId="2" fontId="27" fillId="0" borderId="30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2" fontId="27" fillId="0" borderId="18" xfId="0" applyNumberFormat="1" applyFont="1" applyFill="1" applyBorder="1" applyAlignment="1">
      <alignment horizontal="center" vertical="center" wrapText="1"/>
    </xf>
    <xf numFmtId="185" fontId="27" fillId="0" borderId="34" xfId="0" applyNumberFormat="1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2" fontId="27" fillId="0" borderId="34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2" fontId="27" fillId="0" borderId="34" xfId="0" applyNumberFormat="1" applyFont="1" applyBorder="1" applyAlignment="1">
      <alignment horizontal="center" vertical="center" wrapText="1"/>
    </xf>
    <xf numFmtId="185" fontId="27" fillId="0" borderId="35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center" vertical="center" wrapText="1"/>
    </xf>
    <xf numFmtId="2" fontId="25" fillId="0" borderId="32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 wrapText="1"/>
    </xf>
    <xf numFmtId="2" fontId="25" fillId="0" borderId="40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vertical="center" wrapText="1"/>
    </xf>
    <xf numFmtId="0" fontId="36" fillId="20" borderId="32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vertical="center" wrapText="1"/>
    </xf>
    <xf numFmtId="186" fontId="27" fillId="0" borderId="0" xfId="0" applyNumberFormat="1" applyFont="1" applyAlignment="1">
      <alignment/>
    </xf>
    <xf numFmtId="0" fontId="27" fillId="0" borderId="42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left" vertical="center" wrapText="1"/>
    </xf>
    <xf numFmtId="2" fontId="27" fillId="0" borderId="45" xfId="0" applyNumberFormat="1" applyFont="1" applyFill="1" applyBorder="1" applyAlignment="1">
      <alignment horizontal="center" vertical="center" wrapText="1"/>
    </xf>
    <xf numFmtId="2" fontId="27" fillId="0" borderId="24" xfId="0" applyNumberFormat="1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27" fillId="0" borderId="0" xfId="0" applyNumberFormat="1" applyFont="1" applyAlignment="1">
      <alignment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5" fillId="24" borderId="20" xfId="0" applyNumberFormat="1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justify" vertical="center"/>
    </xf>
    <xf numFmtId="0" fontId="28" fillId="24" borderId="16" xfId="0" applyFont="1" applyFill="1" applyBorder="1" applyAlignment="1">
      <alignment horizontal="justify" vertical="center"/>
    </xf>
    <xf numFmtId="0" fontId="28" fillId="0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85" fontId="6" fillId="0" borderId="24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5" fontId="6" fillId="0" borderId="4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5" fontId="6" fillId="0" borderId="1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5" fontId="3" fillId="0" borderId="2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46" xfId="0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0" fillId="0" borderId="46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1" fontId="5" fillId="24" borderId="2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5" fontId="5" fillId="24" borderId="2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5" fillId="21" borderId="50" xfId="0" applyFont="1" applyFill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3" fillId="21" borderId="38" xfId="0" applyFont="1" applyFill="1" applyBorder="1" applyAlignment="1">
      <alignment horizontal="center" vertical="center" wrapText="1"/>
    </xf>
    <xf numFmtId="0" fontId="33" fillId="21" borderId="47" xfId="0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5" fillId="20" borderId="23" xfId="0" applyFont="1" applyFill="1" applyBorder="1" applyAlignment="1">
      <alignment horizontal="center" vertical="center" wrapText="1"/>
    </xf>
    <xf numFmtId="186" fontId="25" fillId="0" borderId="24" xfId="0" applyNumberFormat="1" applyFont="1" applyBorder="1" applyAlignment="1">
      <alignment horizontal="center" vertical="center" wrapText="1"/>
    </xf>
    <xf numFmtId="0" fontId="27" fillId="21" borderId="22" xfId="0" applyFont="1" applyFill="1" applyBorder="1" applyAlignment="1">
      <alignment horizontal="center" vertical="center" wrapText="1"/>
    </xf>
    <xf numFmtId="0" fontId="27" fillId="21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86" fontId="25" fillId="0" borderId="16" xfId="0" applyNumberFormat="1" applyFont="1" applyBorder="1" applyAlignment="1">
      <alignment horizontal="center" vertical="center" wrapText="1"/>
    </xf>
    <xf numFmtId="186" fontId="25" fillId="0" borderId="46" xfId="0" applyNumberFormat="1" applyFont="1" applyBorder="1" applyAlignment="1">
      <alignment horizontal="center" vertical="center" wrapText="1"/>
    </xf>
    <xf numFmtId="0" fontId="33" fillId="21" borderId="51" xfId="0" applyFont="1" applyFill="1" applyBorder="1" applyAlignment="1">
      <alignment horizontal="center" vertical="center" wrapText="1"/>
    </xf>
    <xf numFmtId="0" fontId="25" fillId="21" borderId="36" xfId="0" applyFont="1" applyFill="1" applyBorder="1" applyAlignment="1">
      <alignment horizontal="center" vertical="center" wrapText="1"/>
    </xf>
    <xf numFmtId="0" fontId="25" fillId="21" borderId="5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33" fillId="21" borderId="21" xfId="0" applyFont="1" applyFill="1" applyBorder="1" applyAlignment="1">
      <alignment horizontal="center" vertical="center" wrapText="1"/>
    </xf>
    <xf numFmtId="0" fontId="33" fillId="21" borderId="22" xfId="0" applyFont="1" applyFill="1" applyBorder="1" applyAlignment="1">
      <alignment horizontal="center" vertical="center" wrapText="1"/>
    </xf>
    <xf numFmtId="0" fontId="33" fillId="21" borderId="2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186" fontId="25" fillId="0" borderId="10" xfId="0" applyNumberFormat="1" applyFont="1" applyFill="1" applyBorder="1" applyAlignment="1">
      <alignment horizontal="center" vertical="center" wrapText="1"/>
    </xf>
    <xf numFmtId="186" fontId="25" fillId="0" borderId="38" xfId="0" applyNumberFormat="1" applyFont="1" applyFill="1" applyBorder="1" applyAlignment="1">
      <alignment horizontal="center" vertical="center" wrapText="1"/>
    </xf>
    <xf numFmtId="186" fontId="25" fillId="0" borderId="18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5" fillId="24" borderId="54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/>
    </xf>
    <xf numFmtId="0" fontId="25" fillId="21" borderId="50" xfId="0" applyFont="1" applyFill="1" applyBorder="1" applyAlignment="1">
      <alignment horizontal="center" vertical="center"/>
    </xf>
    <xf numFmtId="0" fontId="25" fillId="21" borderId="54" xfId="0" applyFont="1" applyFill="1" applyBorder="1" applyAlignment="1">
      <alignment horizontal="center" vertical="center"/>
    </xf>
    <xf numFmtId="186" fontId="25" fillId="0" borderId="10" xfId="0" applyNumberFormat="1" applyFont="1" applyBorder="1" applyAlignment="1">
      <alignment horizontal="center" vertical="center" wrapText="1"/>
    </xf>
    <xf numFmtId="186" fontId="25" fillId="0" borderId="38" xfId="0" applyNumberFormat="1" applyFont="1" applyBorder="1" applyAlignment="1">
      <alignment horizontal="center" vertical="center" wrapText="1"/>
    </xf>
    <xf numFmtId="186" fontId="25" fillId="0" borderId="18" xfId="0" applyNumberFormat="1" applyFont="1" applyBorder="1" applyAlignment="1">
      <alignment horizontal="center" vertical="center" wrapText="1"/>
    </xf>
    <xf numFmtId="0" fontId="27" fillId="21" borderId="50" xfId="0" applyFont="1" applyFill="1" applyBorder="1" applyAlignment="1">
      <alignment wrapText="1"/>
    </xf>
    <xf numFmtId="0" fontId="27" fillId="21" borderId="54" xfId="0" applyFont="1" applyFill="1" applyBorder="1" applyAlignment="1">
      <alignment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86" fontId="25" fillId="0" borderId="16" xfId="0" applyNumberFormat="1" applyFont="1" applyFill="1" applyBorder="1" applyAlignment="1">
      <alignment horizontal="center" vertical="center" wrapText="1"/>
    </xf>
    <xf numFmtId="186" fontId="25" fillId="0" borderId="30" xfId="0" applyNumberFormat="1" applyFont="1" applyFill="1" applyBorder="1" applyAlignment="1">
      <alignment horizontal="center" vertical="center" textRotation="90" wrapText="1"/>
    </xf>
    <xf numFmtId="186" fontId="25" fillId="0" borderId="36" xfId="0" applyNumberFormat="1" applyFont="1" applyFill="1" applyBorder="1" applyAlignment="1">
      <alignment horizontal="center" vertical="center" textRotation="90" wrapText="1"/>
    </xf>
    <xf numFmtId="186" fontId="25" fillId="0" borderId="38" xfId="0" applyNumberFormat="1" applyFont="1" applyFill="1" applyBorder="1" applyAlignment="1">
      <alignment horizontal="center" vertical="center" textRotation="90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/>
    </xf>
    <xf numFmtId="0" fontId="27" fillId="0" borderId="54" xfId="0" applyFont="1" applyBorder="1" applyAlignment="1">
      <alignment/>
    </xf>
    <xf numFmtId="0" fontId="25" fillId="0" borderId="3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35" fillId="21" borderId="21" xfId="0" applyFont="1" applyFill="1" applyBorder="1" applyAlignment="1">
      <alignment horizontal="center" vertical="center" wrapText="1"/>
    </xf>
    <xf numFmtId="0" fontId="34" fillId="21" borderId="22" xfId="0" applyFont="1" applyFill="1" applyBorder="1" applyAlignment="1">
      <alignment horizontal="center" vertical="center" wrapText="1"/>
    </xf>
    <xf numFmtId="0" fontId="34" fillId="21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9" fillId="20" borderId="51" xfId="0" applyFont="1" applyFill="1" applyBorder="1" applyAlignment="1">
      <alignment horizontal="center" vertical="center" wrapText="1"/>
    </xf>
    <xf numFmtId="0" fontId="29" fillId="20" borderId="36" xfId="0" applyFont="1" applyFill="1" applyBorder="1" applyAlignment="1">
      <alignment horizontal="center" vertical="center" wrapText="1"/>
    </xf>
    <xf numFmtId="0" fontId="29" fillId="20" borderId="52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wrapText="1"/>
    </xf>
    <xf numFmtId="0" fontId="4" fillId="20" borderId="50" xfId="0" applyFont="1" applyFill="1" applyBorder="1" applyAlignment="1">
      <alignment horizontal="center" wrapText="1"/>
    </xf>
    <xf numFmtId="0" fontId="4" fillId="20" borderId="54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5" fontId="5" fillId="0" borderId="11" xfId="0" applyNumberFormat="1" applyFont="1" applyBorder="1" applyAlignment="1">
      <alignment horizontal="center" vertical="center" wrapText="1"/>
    </xf>
    <xf numFmtId="185" fontId="5" fillId="0" borderId="52" xfId="0" applyNumberFormat="1" applyFont="1" applyBorder="1" applyAlignment="1">
      <alignment horizontal="center" vertical="center" wrapText="1"/>
    </xf>
    <xf numFmtId="185" fontId="5" fillId="0" borderId="35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4" fillId="20" borderId="36" xfId="0" applyNumberFormat="1" applyFont="1" applyFill="1" applyBorder="1" applyAlignment="1">
      <alignment horizontal="left" vertical="center" wrapText="1"/>
    </xf>
    <xf numFmtId="49" fontId="24" fillId="20" borderId="34" xfId="0" applyNumberFormat="1" applyFont="1" applyFill="1" applyBorder="1" applyAlignment="1">
      <alignment horizontal="left" vertical="center" wrapText="1"/>
    </xf>
    <xf numFmtId="49" fontId="6" fillId="0" borderId="5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24" fillId="20" borderId="30" xfId="0" applyFont="1" applyFill="1" applyBorder="1" applyAlignment="1">
      <alignment horizontal="left" vertical="center" wrapText="1"/>
    </xf>
    <xf numFmtId="0" fontId="24" fillId="20" borderId="36" xfId="0" applyFont="1" applyFill="1" applyBorder="1" applyAlignment="1">
      <alignment horizontal="left" vertical="center" wrapText="1"/>
    </xf>
    <xf numFmtId="0" fontId="24" fillId="20" borderId="34" xfId="0" applyFont="1" applyFill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4" fillId="20" borderId="30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50" xfId="0" applyFont="1" applyFill="1" applyBorder="1" applyAlignment="1">
      <alignment horizontal="center" vertical="center" wrapText="1"/>
    </xf>
    <xf numFmtId="0" fontId="6" fillId="20" borderId="5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5" fillId="20" borderId="50" xfId="0" applyFont="1" applyFill="1" applyBorder="1" applyAlignment="1">
      <alignment horizontal="center" vertical="center" wrapText="1"/>
    </xf>
    <xf numFmtId="0" fontId="25" fillId="20" borderId="5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4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7" sqref="A7:R7"/>
    </sheetView>
  </sheetViews>
  <sheetFormatPr defaultColWidth="9.33203125" defaultRowHeight="12.75"/>
  <cols>
    <col min="1" max="1" width="63.33203125" style="1" customWidth="1"/>
    <col min="2" max="2" width="25.83203125" style="1" customWidth="1"/>
    <col min="3" max="3" width="14.5" style="3" customWidth="1"/>
    <col min="4" max="4" width="12.66015625" style="3" customWidth="1"/>
    <col min="5" max="5" width="13.83203125" style="3" customWidth="1"/>
    <col min="6" max="6" width="11.33203125" style="3" bestFit="1" customWidth="1"/>
    <col min="7" max="7" width="17.83203125" style="3" customWidth="1"/>
    <col min="8" max="8" width="13.33203125" style="3" customWidth="1"/>
    <col min="9" max="9" width="11.83203125" style="3" customWidth="1"/>
    <col min="10" max="10" width="11.33203125" style="3" bestFit="1" customWidth="1"/>
    <col min="11" max="11" width="11.66015625" style="3" customWidth="1"/>
    <col min="12" max="13" width="10.5" style="3" bestFit="1" customWidth="1"/>
    <col min="14" max="14" width="12.33203125" style="3" customWidth="1"/>
    <col min="15" max="15" width="10.66015625" style="3" customWidth="1"/>
    <col min="16" max="16" width="11.16015625" style="3" customWidth="1"/>
    <col min="17" max="17" width="10.33203125" style="3" customWidth="1"/>
    <col min="18" max="18" width="11" style="3" customWidth="1"/>
    <col min="20" max="20" width="10" style="0" bestFit="1" customWidth="1"/>
    <col min="21" max="21" width="10.83203125" style="0" bestFit="1" customWidth="1"/>
  </cols>
  <sheetData>
    <row r="2" spans="1:18" ht="28.5" customHeight="1" thickBot="1">
      <c r="A2" s="275" t="s">
        <v>257</v>
      </c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45.75" customHeight="1" thickBot="1">
      <c r="A3" s="274" t="s">
        <v>123</v>
      </c>
      <c r="B3" s="273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1:18" s="2" customFormat="1" ht="88.5" customHeight="1">
      <c r="A4" s="312" t="s">
        <v>26</v>
      </c>
      <c r="B4" s="291" t="s">
        <v>16</v>
      </c>
      <c r="C4" s="315" t="s">
        <v>108</v>
      </c>
      <c r="D4" s="315"/>
      <c r="E4" s="315"/>
      <c r="F4" s="315"/>
      <c r="G4" s="315"/>
      <c r="H4" s="316" t="s">
        <v>97</v>
      </c>
      <c r="I4" s="286" t="s">
        <v>9</v>
      </c>
      <c r="J4" s="286"/>
      <c r="K4" s="286"/>
      <c r="L4" s="286"/>
      <c r="M4" s="286"/>
      <c r="N4" s="286" t="s">
        <v>27</v>
      </c>
      <c r="O4" s="286"/>
      <c r="P4" s="286"/>
      <c r="Q4" s="286"/>
      <c r="R4" s="287"/>
    </row>
    <row r="5" spans="1:18" s="2" customFormat="1" ht="18.75">
      <c r="A5" s="313"/>
      <c r="B5" s="296"/>
      <c r="C5" s="297" t="s">
        <v>10</v>
      </c>
      <c r="D5" s="299" t="s">
        <v>11</v>
      </c>
      <c r="E5" s="299"/>
      <c r="F5" s="299"/>
      <c r="G5" s="299"/>
      <c r="H5" s="317"/>
      <c r="I5" s="307" t="s">
        <v>10</v>
      </c>
      <c r="J5" s="309" t="s">
        <v>11</v>
      </c>
      <c r="K5" s="309"/>
      <c r="L5" s="309"/>
      <c r="M5" s="309"/>
      <c r="N5" s="307" t="s">
        <v>10</v>
      </c>
      <c r="O5" s="309" t="s">
        <v>11</v>
      </c>
      <c r="P5" s="309"/>
      <c r="Q5" s="309"/>
      <c r="R5" s="282"/>
    </row>
    <row r="6" spans="1:22" s="2" customFormat="1" ht="118.5" customHeight="1" thickBot="1">
      <c r="A6" s="314"/>
      <c r="B6" s="303"/>
      <c r="C6" s="298"/>
      <c r="D6" s="80" t="s">
        <v>12</v>
      </c>
      <c r="E6" s="80" t="s">
        <v>13</v>
      </c>
      <c r="F6" s="80" t="s">
        <v>14</v>
      </c>
      <c r="G6" s="80" t="s">
        <v>15</v>
      </c>
      <c r="H6" s="318"/>
      <c r="I6" s="308"/>
      <c r="J6" s="81" t="s">
        <v>12</v>
      </c>
      <c r="K6" s="81" t="s">
        <v>13</v>
      </c>
      <c r="L6" s="81" t="s">
        <v>14</v>
      </c>
      <c r="M6" s="81" t="s">
        <v>15</v>
      </c>
      <c r="N6" s="308"/>
      <c r="O6" s="81" t="s">
        <v>12</v>
      </c>
      <c r="P6" s="81" t="s">
        <v>13</v>
      </c>
      <c r="Q6" s="81" t="s">
        <v>14</v>
      </c>
      <c r="R6" s="82" t="s">
        <v>15</v>
      </c>
      <c r="V6" s="10"/>
    </row>
    <row r="7" spans="1:18" s="4" customFormat="1" ht="36" customHeight="1" thickBot="1">
      <c r="A7" s="300" t="s">
        <v>1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2"/>
    </row>
    <row r="8" spans="1:18" s="4" customFormat="1" ht="27.75" customHeight="1" thickBot="1">
      <c r="A8" s="304" t="s">
        <v>28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6"/>
    </row>
    <row r="9" spans="1:18" s="4" customFormat="1" ht="93" customHeight="1">
      <c r="A9" s="83" t="s">
        <v>109</v>
      </c>
      <c r="B9" s="296"/>
      <c r="C9" s="84">
        <v>7.6</v>
      </c>
      <c r="D9" s="85">
        <v>0</v>
      </c>
      <c r="E9" s="84">
        <v>7.6</v>
      </c>
      <c r="F9" s="85">
        <v>0</v>
      </c>
      <c r="G9" s="85">
        <v>0</v>
      </c>
      <c r="H9" s="84">
        <v>7.12</v>
      </c>
      <c r="I9" s="84">
        <v>7.12</v>
      </c>
      <c r="J9" s="85">
        <v>0</v>
      </c>
      <c r="K9" s="84">
        <v>7.12</v>
      </c>
      <c r="L9" s="85">
        <v>0</v>
      </c>
      <c r="M9" s="85">
        <v>0</v>
      </c>
      <c r="N9" s="84">
        <v>7.12</v>
      </c>
      <c r="O9" s="85">
        <v>0</v>
      </c>
      <c r="P9" s="84">
        <v>7.12</v>
      </c>
      <c r="Q9" s="85">
        <v>0</v>
      </c>
      <c r="R9" s="86">
        <v>0</v>
      </c>
    </row>
    <row r="10" spans="1:18" s="4" customFormat="1" ht="63.75" customHeight="1">
      <c r="A10" s="83" t="s">
        <v>21</v>
      </c>
      <c r="B10" s="296"/>
      <c r="C10" s="84">
        <v>6.59</v>
      </c>
      <c r="D10" s="85">
        <v>0</v>
      </c>
      <c r="E10" s="84">
        <v>6.59</v>
      </c>
      <c r="F10" s="85">
        <v>0</v>
      </c>
      <c r="G10" s="85">
        <v>0</v>
      </c>
      <c r="H10" s="84">
        <v>6.4</v>
      </c>
      <c r="I10" s="84">
        <v>6.4</v>
      </c>
      <c r="J10" s="85">
        <v>0</v>
      </c>
      <c r="K10" s="84">
        <v>6.4</v>
      </c>
      <c r="L10" s="85">
        <v>0</v>
      </c>
      <c r="M10" s="85">
        <v>0</v>
      </c>
      <c r="N10" s="84">
        <v>6.4</v>
      </c>
      <c r="O10" s="85">
        <v>0</v>
      </c>
      <c r="P10" s="84">
        <v>6.4</v>
      </c>
      <c r="Q10" s="85">
        <v>0</v>
      </c>
      <c r="R10" s="86">
        <v>0</v>
      </c>
    </row>
    <row r="11" spans="1:18" s="4" customFormat="1" ht="149.25" customHeight="1">
      <c r="A11" s="87" t="s">
        <v>110</v>
      </c>
      <c r="B11" s="296"/>
      <c r="C11" s="88">
        <v>0.17</v>
      </c>
      <c r="D11" s="88">
        <v>0.17</v>
      </c>
      <c r="E11" s="88"/>
      <c r="F11" s="88">
        <v>0</v>
      </c>
      <c r="G11" s="88">
        <v>0</v>
      </c>
      <c r="H11" s="88">
        <v>0.17</v>
      </c>
      <c r="I11" s="88">
        <v>0.17</v>
      </c>
      <c r="J11" s="88">
        <v>0.17</v>
      </c>
      <c r="K11" s="88">
        <v>0</v>
      </c>
      <c r="L11" s="88">
        <v>0</v>
      </c>
      <c r="M11" s="88">
        <v>0</v>
      </c>
      <c r="N11" s="88">
        <v>0.17</v>
      </c>
      <c r="O11" s="88">
        <v>0.17</v>
      </c>
      <c r="P11" s="88">
        <v>0</v>
      </c>
      <c r="Q11" s="88">
        <v>0</v>
      </c>
      <c r="R11" s="89">
        <v>0</v>
      </c>
    </row>
    <row r="12" spans="1:18" s="4" customFormat="1" ht="144" customHeight="1" thickBot="1">
      <c r="A12" s="90" t="s">
        <v>251</v>
      </c>
      <c r="B12" s="296"/>
      <c r="C12" s="85">
        <v>0.04</v>
      </c>
      <c r="D12" s="85">
        <v>0.04</v>
      </c>
      <c r="E12" s="85"/>
      <c r="F12" s="85">
        <v>0</v>
      </c>
      <c r="G12" s="85">
        <v>0</v>
      </c>
      <c r="H12" s="85">
        <v>0.04</v>
      </c>
      <c r="I12" s="85">
        <v>0.04</v>
      </c>
      <c r="J12" s="85">
        <v>0.04</v>
      </c>
      <c r="K12" s="85">
        <v>0</v>
      </c>
      <c r="L12" s="85">
        <v>0</v>
      </c>
      <c r="M12" s="85">
        <v>0</v>
      </c>
      <c r="N12" s="85">
        <v>0.04</v>
      </c>
      <c r="O12" s="85">
        <v>0.04</v>
      </c>
      <c r="P12" s="85">
        <v>0</v>
      </c>
      <c r="Q12" s="85">
        <v>0</v>
      </c>
      <c r="R12" s="86">
        <v>0</v>
      </c>
    </row>
    <row r="13" spans="1:18" s="4" customFormat="1" ht="23.25" customHeight="1" thickBot="1">
      <c r="A13" s="79" t="s">
        <v>29</v>
      </c>
      <c r="B13" s="292"/>
      <c r="C13" s="91">
        <f aca="true" t="shared" si="0" ref="C13:R13">C9+C10+C11+C12</f>
        <v>14.399999999999999</v>
      </c>
      <c r="D13" s="91">
        <f t="shared" si="0"/>
        <v>0.21000000000000002</v>
      </c>
      <c r="E13" s="91">
        <f t="shared" si="0"/>
        <v>14.19</v>
      </c>
      <c r="F13" s="91">
        <f t="shared" si="0"/>
        <v>0</v>
      </c>
      <c r="G13" s="91">
        <f t="shared" si="0"/>
        <v>0</v>
      </c>
      <c r="H13" s="91">
        <f t="shared" si="0"/>
        <v>13.729999999999999</v>
      </c>
      <c r="I13" s="91">
        <f t="shared" si="0"/>
        <v>13.729999999999999</v>
      </c>
      <c r="J13" s="91">
        <f t="shared" si="0"/>
        <v>0.21000000000000002</v>
      </c>
      <c r="K13" s="91">
        <f t="shared" si="0"/>
        <v>13.52</v>
      </c>
      <c r="L13" s="91">
        <f t="shared" si="0"/>
        <v>0</v>
      </c>
      <c r="M13" s="91">
        <f t="shared" si="0"/>
        <v>0</v>
      </c>
      <c r="N13" s="91">
        <f t="shared" si="0"/>
        <v>13.729999999999999</v>
      </c>
      <c r="O13" s="91">
        <f t="shared" si="0"/>
        <v>0.21000000000000002</v>
      </c>
      <c r="P13" s="91">
        <f t="shared" si="0"/>
        <v>13.52</v>
      </c>
      <c r="Q13" s="91">
        <f t="shared" si="0"/>
        <v>0</v>
      </c>
      <c r="R13" s="91">
        <f t="shared" si="0"/>
        <v>0</v>
      </c>
    </row>
    <row r="14" spans="1:18" s="4" customFormat="1" ht="28.5" customHeight="1" thickBot="1">
      <c r="A14" s="288" t="s">
        <v>30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</row>
    <row r="15" spans="1:18" s="4" customFormat="1" ht="112.5" customHeight="1" thickBot="1">
      <c r="A15" s="92" t="s">
        <v>22</v>
      </c>
      <c r="B15" s="291" t="s">
        <v>17</v>
      </c>
      <c r="C15" s="93">
        <v>2.55</v>
      </c>
      <c r="D15" s="94">
        <v>0</v>
      </c>
      <c r="E15" s="93">
        <v>2.55</v>
      </c>
      <c r="F15" s="94">
        <v>0</v>
      </c>
      <c r="G15" s="94">
        <v>0</v>
      </c>
      <c r="H15" s="93">
        <v>2.55</v>
      </c>
      <c r="I15" s="93">
        <v>2.55</v>
      </c>
      <c r="J15" s="94">
        <v>0</v>
      </c>
      <c r="K15" s="93">
        <v>2.55</v>
      </c>
      <c r="L15" s="94">
        <v>0</v>
      </c>
      <c r="M15" s="94">
        <v>0</v>
      </c>
      <c r="N15" s="93">
        <v>2.55</v>
      </c>
      <c r="O15" s="94">
        <v>0</v>
      </c>
      <c r="P15" s="93">
        <v>2.55</v>
      </c>
      <c r="Q15" s="94">
        <v>0</v>
      </c>
      <c r="R15" s="95">
        <v>0</v>
      </c>
    </row>
    <row r="16" spans="1:18" s="4" customFormat="1" ht="22.5" customHeight="1" thickBot="1">
      <c r="A16" s="96" t="s">
        <v>29</v>
      </c>
      <c r="B16" s="292"/>
      <c r="C16" s="91">
        <f aca="true" t="shared" si="1" ref="C16:R16">C15</f>
        <v>2.55</v>
      </c>
      <c r="D16" s="91">
        <f t="shared" si="1"/>
        <v>0</v>
      </c>
      <c r="E16" s="91">
        <f t="shared" si="1"/>
        <v>2.55</v>
      </c>
      <c r="F16" s="91">
        <f t="shared" si="1"/>
        <v>0</v>
      </c>
      <c r="G16" s="91">
        <f t="shared" si="1"/>
        <v>0</v>
      </c>
      <c r="H16" s="91">
        <f t="shared" si="1"/>
        <v>2.55</v>
      </c>
      <c r="I16" s="91">
        <f t="shared" si="1"/>
        <v>2.55</v>
      </c>
      <c r="J16" s="91">
        <f t="shared" si="1"/>
        <v>0</v>
      </c>
      <c r="K16" s="91">
        <f t="shared" si="1"/>
        <v>2.55</v>
      </c>
      <c r="L16" s="91">
        <f t="shared" si="1"/>
        <v>0</v>
      </c>
      <c r="M16" s="91">
        <f t="shared" si="1"/>
        <v>0</v>
      </c>
      <c r="N16" s="91">
        <f t="shared" si="1"/>
        <v>2.55</v>
      </c>
      <c r="O16" s="91">
        <f t="shared" si="1"/>
        <v>0</v>
      </c>
      <c r="P16" s="91">
        <f t="shared" si="1"/>
        <v>2.55</v>
      </c>
      <c r="Q16" s="91">
        <f t="shared" si="1"/>
        <v>0</v>
      </c>
      <c r="R16" s="97">
        <f t="shared" si="1"/>
        <v>0</v>
      </c>
    </row>
    <row r="17" spans="1:18" s="4" customFormat="1" ht="27" customHeight="1" thickBot="1">
      <c r="A17" s="293" t="s">
        <v>31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5"/>
    </row>
    <row r="18" spans="1:18" s="4" customFormat="1" ht="62.25" customHeight="1">
      <c r="A18" s="98" t="s">
        <v>0</v>
      </c>
      <c r="B18" s="296"/>
      <c r="C18" s="99">
        <v>0.84</v>
      </c>
      <c r="D18" s="99">
        <v>0</v>
      </c>
      <c r="E18" s="99">
        <v>0.84</v>
      </c>
      <c r="F18" s="99">
        <v>0</v>
      </c>
      <c r="G18" s="99">
        <v>0</v>
      </c>
      <c r="H18" s="99">
        <v>0.84</v>
      </c>
      <c r="I18" s="99">
        <v>0.84</v>
      </c>
      <c r="J18" s="99">
        <v>0</v>
      </c>
      <c r="K18" s="99">
        <v>0.84</v>
      </c>
      <c r="L18" s="99">
        <v>0</v>
      </c>
      <c r="M18" s="99">
        <v>0</v>
      </c>
      <c r="N18" s="99">
        <v>0.84</v>
      </c>
      <c r="O18" s="99">
        <v>0</v>
      </c>
      <c r="P18" s="99">
        <v>0.84</v>
      </c>
      <c r="Q18" s="99">
        <v>0</v>
      </c>
      <c r="R18" s="100">
        <v>0</v>
      </c>
    </row>
    <row r="19" spans="1:18" s="4" customFormat="1" ht="63.75" customHeight="1" thickBot="1">
      <c r="A19" s="83" t="s">
        <v>32</v>
      </c>
      <c r="B19" s="296"/>
      <c r="C19" s="84">
        <v>0.16</v>
      </c>
      <c r="D19" s="85">
        <v>0</v>
      </c>
      <c r="E19" s="84">
        <v>0.16</v>
      </c>
      <c r="F19" s="85">
        <v>0</v>
      </c>
      <c r="G19" s="85">
        <v>0</v>
      </c>
      <c r="H19" s="84">
        <v>0.16</v>
      </c>
      <c r="I19" s="84">
        <v>0.16</v>
      </c>
      <c r="J19" s="101">
        <v>0</v>
      </c>
      <c r="K19" s="84">
        <v>0.16</v>
      </c>
      <c r="L19" s="85">
        <v>0</v>
      </c>
      <c r="M19" s="85">
        <v>0</v>
      </c>
      <c r="N19" s="84">
        <v>0.16</v>
      </c>
      <c r="O19" s="101">
        <v>0</v>
      </c>
      <c r="P19" s="84">
        <v>0.16</v>
      </c>
      <c r="Q19" s="85">
        <v>0</v>
      </c>
      <c r="R19" s="86">
        <v>0</v>
      </c>
    </row>
    <row r="20" spans="1:18" s="4" customFormat="1" ht="27" customHeight="1" thickBot="1">
      <c r="A20" s="96" t="s">
        <v>29</v>
      </c>
      <c r="B20" s="303"/>
      <c r="C20" s="102">
        <f>C18+C19</f>
        <v>1</v>
      </c>
      <c r="D20" s="102">
        <f aca="true" t="shared" si="2" ref="D20:R20">D18+D19</f>
        <v>0</v>
      </c>
      <c r="E20" s="102">
        <f t="shared" si="2"/>
        <v>1</v>
      </c>
      <c r="F20" s="102">
        <f t="shared" si="2"/>
        <v>0</v>
      </c>
      <c r="G20" s="102">
        <f t="shared" si="2"/>
        <v>0</v>
      </c>
      <c r="H20" s="102">
        <f t="shared" si="2"/>
        <v>1</v>
      </c>
      <c r="I20" s="102">
        <f t="shared" si="2"/>
        <v>1</v>
      </c>
      <c r="J20" s="102">
        <f t="shared" si="2"/>
        <v>0</v>
      </c>
      <c r="K20" s="102">
        <f t="shared" si="2"/>
        <v>1</v>
      </c>
      <c r="L20" s="102">
        <f t="shared" si="2"/>
        <v>0</v>
      </c>
      <c r="M20" s="102">
        <f t="shared" si="2"/>
        <v>0</v>
      </c>
      <c r="N20" s="102">
        <f t="shared" si="2"/>
        <v>1</v>
      </c>
      <c r="O20" s="102">
        <f t="shared" si="2"/>
        <v>0</v>
      </c>
      <c r="P20" s="102">
        <f t="shared" si="2"/>
        <v>1</v>
      </c>
      <c r="Q20" s="102">
        <f t="shared" si="2"/>
        <v>0</v>
      </c>
      <c r="R20" s="102">
        <f t="shared" si="2"/>
        <v>0</v>
      </c>
    </row>
    <row r="21" spans="1:18" s="4" customFormat="1" ht="23.25" customHeight="1" thickBot="1">
      <c r="A21" s="293" t="s">
        <v>33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4"/>
    </row>
    <row r="22" spans="1:18" s="4" customFormat="1" ht="117" customHeight="1" thickBot="1">
      <c r="A22" s="108" t="s">
        <v>114</v>
      </c>
      <c r="B22" s="103"/>
      <c r="C22" s="107">
        <v>87.85</v>
      </c>
      <c r="D22" s="105">
        <v>0</v>
      </c>
      <c r="E22" s="107">
        <v>87.85</v>
      </c>
      <c r="F22" s="109">
        <v>0</v>
      </c>
      <c r="G22" s="107">
        <v>0</v>
      </c>
      <c r="H22" s="107">
        <v>80.11</v>
      </c>
      <c r="I22" s="107">
        <v>80.11</v>
      </c>
      <c r="J22" s="110">
        <v>0</v>
      </c>
      <c r="K22" s="107">
        <v>80.11</v>
      </c>
      <c r="L22" s="110">
        <v>0</v>
      </c>
      <c r="M22" s="110">
        <v>0</v>
      </c>
      <c r="N22" s="110">
        <v>14.54</v>
      </c>
      <c r="O22" s="110">
        <v>0</v>
      </c>
      <c r="P22" s="110">
        <v>14.54</v>
      </c>
      <c r="Q22" s="105">
        <v>0</v>
      </c>
      <c r="R22" s="111">
        <v>0</v>
      </c>
    </row>
    <row r="23" spans="1:18" s="4" customFormat="1" ht="27.75" customHeight="1" thickBot="1">
      <c r="A23" s="112" t="s">
        <v>29</v>
      </c>
      <c r="B23" s="113"/>
      <c r="C23" s="91">
        <f>C22</f>
        <v>87.85</v>
      </c>
      <c r="D23" s="91">
        <f aca="true" t="shared" si="3" ref="D23:R23">D22</f>
        <v>0</v>
      </c>
      <c r="E23" s="91">
        <f t="shared" si="3"/>
        <v>87.85</v>
      </c>
      <c r="F23" s="91">
        <f t="shared" si="3"/>
        <v>0</v>
      </c>
      <c r="G23" s="91">
        <f t="shared" si="3"/>
        <v>0</v>
      </c>
      <c r="H23" s="91">
        <f t="shared" si="3"/>
        <v>80.11</v>
      </c>
      <c r="I23" s="91">
        <f t="shared" si="3"/>
        <v>80.11</v>
      </c>
      <c r="J23" s="91">
        <f t="shared" si="3"/>
        <v>0</v>
      </c>
      <c r="K23" s="91">
        <f t="shared" si="3"/>
        <v>80.11</v>
      </c>
      <c r="L23" s="91">
        <f t="shared" si="3"/>
        <v>0</v>
      </c>
      <c r="M23" s="91">
        <f t="shared" si="3"/>
        <v>0</v>
      </c>
      <c r="N23" s="91">
        <f t="shared" si="3"/>
        <v>14.54</v>
      </c>
      <c r="O23" s="91">
        <f t="shared" si="3"/>
        <v>0</v>
      </c>
      <c r="P23" s="91">
        <f t="shared" si="3"/>
        <v>14.54</v>
      </c>
      <c r="Q23" s="91">
        <f t="shared" si="3"/>
        <v>0</v>
      </c>
      <c r="R23" s="91">
        <f t="shared" si="3"/>
        <v>0</v>
      </c>
    </row>
    <row r="24" spans="1:18" s="4" customFormat="1" ht="27" customHeight="1" thickBot="1">
      <c r="A24" s="293" t="s">
        <v>34</v>
      </c>
      <c r="B24" s="294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8"/>
    </row>
    <row r="25" spans="1:18" s="4" customFormat="1" ht="25.5" customHeight="1" thickBot="1">
      <c r="A25" s="279" t="s">
        <v>18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1"/>
    </row>
    <row r="26" spans="1:18" s="4" customFormat="1" ht="30" customHeight="1" thickBot="1">
      <c r="A26" s="114" t="s">
        <v>35</v>
      </c>
      <c r="B26" s="115"/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7">
        <v>0</v>
      </c>
    </row>
    <row r="27" spans="1:18" s="4" customFormat="1" ht="51.75" customHeight="1" thickBot="1">
      <c r="A27" s="319" t="s">
        <v>36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1"/>
    </row>
    <row r="28" spans="1:18" ht="54.75" customHeight="1">
      <c r="A28" s="118" t="s">
        <v>46</v>
      </c>
      <c r="B28" s="296"/>
      <c r="C28" s="106">
        <v>72.91</v>
      </c>
      <c r="D28" s="106">
        <v>0</v>
      </c>
      <c r="E28" s="106">
        <v>72.91</v>
      </c>
      <c r="F28" s="106">
        <v>0</v>
      </c>
      <c r="G28" s="106">
        <v>0</v>
      </c>
      <c r="H28" s="106">
        <v>72.91</v>
      </c>
      <c r="I28" s="106">
        <v>72.91</v>
      </c>
      <c r="J28" s="106">
        <v>0</v>
      </c>
      <c r="K28" s="106">
        <v>72.91</v>
      </c>
      <c r="L28" s="106">
        <v>0</v>
      </c>
      <c r="M28" s="106">
        <v>0</v>
      </c>
      <c r="N28" s="106">
        <v>72.91</v>
      </c>
      <c r="O28" s="106">
        <v>0</v>
      </c>
      <c r="P28" s="106">
        <v>72.91</v>
      </c>
      <c r="Q28" s="106">
        <v>0</v>
      </c>
      <c r="R28" s="119">
        <v>0</v>
      </c>
    </row>
    <row r="29" spans="1:18" s="5" customFormat="1" ht="74.25" customHeight="1">
      <c r="A29" s="154" t="s">
        <v>103</v>
      </c>
      <c r="B29" s="296"/>
      <c r="C29" s="106">
        <v>15.57</v>
      </c>
      <c r="D29" s="106">
        <v>0</v>
      </c>
      <c r="E29" s="106">
        <v>15.57</v>
      </c>
      <c r="F29" s="106">
        <v>0</v>
      </c>
      <c r="G29" s="106">
        <v>0</v>
      </c>
      <c r="H29" s="104">
        <v>15.5</v>
      </c>
      <c r="I29" s="104">
        <v>15.5</v>
      </c>
      <c r="J29" s="106">
        <v>0</v>
      </c>
      <c r="K29" s="104">
        <v>15.5</v>
      </c>
      <c r="L29" s="106">
        <v>0</v>
      </c>
      <c r="M29" s="106">
        <v>0</v>
      </c>
      <c r="N29" s="104">
        <v>15.5</v>
      </c>
      <c r="O29" s="106">
        <v>0</v>
      </c>
      <c r="P29" s="104">
        <v>15.5</v>
      </c>
      <c r="Q29" s="106">
        <v>0</v>
      </c>
      <c r="R29" s="119">
        <v>0</v>
      </c>
    </row>
    <row r="30" spans="1:18" s="5" customFormat="1" ht="205.5" customHeight="1" thickBot="1">
      <c r="A30" s="154" t="s">
        <v>113</v>
      </c>
      <c r="B30" s="296"/>
      <c r="C30" s="106">
        <v>0.2</v>
      </c>
      <c r="D30" s="106">
        <v>0</v>
      </c>
      <c r="E30" s="106">
        <v>0.2</v>
      </c>
      <c r="F30" s="106">
        <v>0</v>
      </c>
      <c r="G30" s="106">
        <v>0</v>
      </c>
      <c r="H30" s="104">
        <v>0.2</v>
      </c>
      <c r="I30" s="104">
        <v>0.2</v>
      </c>
      <c r="J30" s="106">
        <v>0</v>
      </c>
      <c r="K30" s="104">
        <v>0.2</v>
      </c>
      <c r="L30" s="106">
        <v>0</v>
      </c>
      <c r="M30" s="106">
        <v>0</v>
      </c>
      <c r="N30" s="104">
        <v>0.2</v>
      </c>
      <c r="O30" s="106">
        <v>0</v>
      </c>
      <c r="P30" s="104">
        <v>0.2</v>
      </c>
      <c r="Q30" s="106">
        <v>0</v>
      </c>
      <c r="R30" s="119">
        <v>0</v>
      </c>
    </row>
    <row r="31" spans="1:21" ht="27" customHeight="1" thickBot="1">
      <c r="A31" s="120" t="s">
        <v>37</v>
      </c>
      <c r="B31" s="322"/>
      <c r="C31" s="121">
        <f>C28+C29+C30</f>
        <v>88.67999999999999</v>
      </c>
      <c r="D31" s="121">
        <f aca="true" t="shared" si="4" ref="D31:R31">D28+D29+D30</f>
        <v>0</v>
      </c>
      <c r="E31" s="121">
        <f t="shared" si="4"/>
        <v>88.67999999999999</v>
      </c>
      <c r="F31" s="121">
        <f t="shared" si="4"/>
        <v>0</v>
      </c>
      <c r="G31" s="121">
        <f t="shared" si="4"/>
        <v>0</v>
      </c>
      <c r="H31" s="121">
        <f t="shared" si="4"/>
        <v>88.61</v>
      </c>
      <c r="I31" s="121">
        <f t="shared" si="4"/>
        <v>88.61</v>
      </c>
      <c r="J31" s="121">
        <f t="shared" si="4"/>
        <v>0</v>
      </c>
      <c r="K31" s="121">
        <f t="shared" si="4"/>
        <v>88.61</v>
      </c>
      <c r="L31" s="121">
        <f t="shared" si="4"/>
        <v>0</v>
      </c>
      <c r="M31" s="121">
        <f t="shared" si="4"/>
        <v>0</v>
      </c>
      <c r="N31" s="121">
        <f t="shared" si="4"/>
        <v>88.61</v>
      </c>
      <c r="O31" s="121">
        <f t="shared" si="4"/>
        <v>0</v>
      </c>
      <c r="P31" s="121">
        <f t="shared" si="4"/>
        <v>88.61</v>
      </c>
      <c r="Q31" s="121">
        <f t="shared" si="4"/>
        <v>0</v>
      </c>
      <c r="R31" s="121">
        <f t="shared" si="4"/>
        <v>0</v>
      </c>
      <c r="U31" s="9"/>
    </row>
    <row r="32" spans="1:21" ht="25.5" customHeight="1" thickBot="1">
      <c r="A32" s="336" t="s">
        <v>19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8"/>
      <c r="U32" s="9"/>
    </row>
    <row r="33" spans="1:18" ht="84.75" customHeight="1">
      <c r="A33" s="118" t="s">
        <v>47</v>
      </c>
      <c r="B33" s="323"/>
      <c r="C33" s="106">
        <v>14.02</v>
      </c>
      <c r="D33" s="106">
        <v>13.32</v>
      </c>
      <c r="E33" s="106">
        <v>0.7</v>
      </c>
      <c r="F33" s="106">
        <v>0</v>
      </c>
      <c r="G33" s="106">
        <v>0</v>
      </c>
      <c r="H33" s="106">
        <v>14.02</v>
      </c>
      <c r="I33" s="106">
        <v>14.02</v>
      </c>
      <c r="J33" s="106">
        <v>13.32</v>
      </c>
      <c r="K33" s="106">
        <v>0.7</v>
      </c>
      <c r="L33" s="106">
        <v>0</v>
      </c>
      <c r="M33" s="106">
        <v>0</v>
      </c>
      <c r="N33" s="106">
        <f>O33+P33</f>
        <v>14.02</v>
      </c>
      <c r="O33" s="106">
        <v>13.32</v>
      </c>
      <c r="P33" s="106">
        <v>0.7</v>
      </c>
      <c r="Q33" s="106">
        <v>0</v>
      </c>
      <c r="R33" s="119">
        <v>0</v>
      </c>
    </row>
    <row r="34" spans="1:18" ht="86.25" customHeight="1">
      <c r="A34" s="118" t="s">
        <v>48</v>
      </c>
      <c r="B34" s="323"/>
      <c r="C34" s="106">
        <v>20.63</v>
      </c>
      <c r="D34" s="104">
        <v>19.6</v>
      </c>
      <c r="E34" s="106">
        <v>1.03</v>
      </c>
      <c r="F34" s="106">
        <v>0</v>
      </c>
      <c r="G34" s="106">
        <v>0</v>
      </c>
      <c r="H34" s="106">
        <v>20.63</v>
      </c>
      <c r="I34" s="106">
        <f>J34+K34</f>
        <v>20.630000000000003</v>
      </c>
      <c r="J34" s="104">
        <v>19.6</v>
      </c>
      <c r="K34" s="106">
        <v>1.03</v>
      </c>
      <c r="L34" s="106">
        <v>0</v>
      </c>
      <c r="M34" s="106">
        <v>0</v>
      </c>
      <c r="N34" s="106">
        <f>O34+P34</f>
        <v>20.630000000000003</v>
      </c>
      <c r="O34" s="104">
        <v>19.6</v>
      </c>
      <c r="P34" s="106">
        <v>1.03</v>
      </c>
      <c r="Q34" s="106">
        <v>0</v>
      </c>
      <c r="R34" s="119">
        <v>0</v>
      </c>
    </row>
    <row r="35" spans="1:18" ht="108" customHeight="1">
      <c r="A35" s="118" t="s">
        <v>49</v>
      </c>
      <c r="B35" s="323"/>
      <c r="C35" s="123">
        <v>61.44</v>
      </c>
      <c r="D35" s="123">
        <v>0</v>
      </c>
      <c r="E35" s="123">
        <v>61.44</v>
      </c>
      <c r="F35" s="106">
        <v>0</v>
      </c>
      <c r="G35" s="106">
        <v>0</v>
      </c>
      <c r="H35" s="123">
        <v>61.44</v>
      </c>
      <c r="I35" s="123">
        <f>K35+J35</f>
        <v>61.44</v>
      </c>
      <c r="J35" s="106">
        <v>0</v>
      </c>
      <c r="K35" s="123">
        <v>61.44</v>
      </c>
      <c r="L35" s="106">
        <v>0</v>
      </c>
      <c r="M35" s="106">
        <v>0</v>
      </c>
      <c r="N35" s="123">
        <f>P35+O35</f>
        <v>61.44</v>
      </c>
      <c r="O35" s="106">
        <v>0</v>
      </c>
      <c r="P35" s="123">
        <v>61.44</v>
      </c>
      <c r="Q35" s="106">
        <v>0</v>
      </c>
      <c r="R35" s="119">
        <v>0</v>
      </c>
    </row>
    <row r="36" spans="1:21" ht="87" customHeight="1">
      <c r="A36" s="154" t="s">
        <v>2</v>
      </c>
      <c r="B36" s="323"/>
      <c r="C36" s="123">
        <v>2.51</v>
      </c>
      <c r="D36" s="123">
        <v>0</v>
      </c>
      <c r="E36" s="123">
        <v>2.51</v>
      </c>
      <c r="F36" s="106">
        <v>0</v>
      </c>
      <c r="G36" s="106">
        <v>0</v>
      </c>
      <c r="H36" s="123">
        <v>2.19</v>
      </c>
      <c r="I36" s="123">
        <v>2.19</v>
      </c>
      <c r="J36" s="106">
        <v>0</v>
      </c>
      <c r="K36" s="123">
        <v>2.19</v>
      </c>
      <c r="L36" s="106">
        <v>0</v>
      </c>
      <c r="M36" s="106">
        <v>0</v>
      </c>
      <c r="N36" s="123">
        <v>2.19</v>
      </c>
      <c r="O36" s="106">
        <v>0</v>
      </c>
      <c r="P36" s="123">
        <v>2.19</v>
      </c>
      <c r="Q36" s="106">
        <v>0</v>
      </c>
      <c r="R36" s="119">
        <v>0</v>
      </c>
      <c r="U36" s="9"/>
    </row>
    <row r="37" spans="1:21" ht="71.25" customHeight="1">
      <c r="A37" s="124" t="s">
        <v>94</v>
      </c>
      <c r="B37" s="323"/>
      <c r="C37" s="125">
        <v>3.19</v>
      </c>
      <c r="D37" s="125">
        <v>0</v>
      </c>
      <c r="E37" s="125">
        <v>3.19</v>
      </c>
      <c r="F37" s="106">
        <v>0</v>
      </c>
      <c r="G37" s="106">
        <v>0</v>
      </c>
      <c r="H37" s="125">
        <v>3.19</v>
      </c>
      <c r="I37" s="126">
        <v>3.19</v>
      </c>
      <c r="J37" s="106">
        <v>0</v>
      </c>
      <c r="K37" s="126">
        <v>3.19</v>
      </c>
      <c r="L37" s="106">
        <v>0</v>
      </c>
      <c r="M37" s="106">
        <v>0</v>
      </c>
      <c r="N37" s="126">
        <v>3.19</v>
      </c>
      <c r="O37" s="106">
        <v>0</v>
      </c>
      <c r="P37" s="126">
        <v>3.19</v>
      </c>
      <c r="Q37" s="106">
        <v>0</v>
      </c>
      <c r="R37" s="119">
        <v>0</v>
      </c>
      <c r="U37" s="9"/>
    </row>
    <row r="38" spans="1:18" ht="57.75" customHeight="1">
      <c r="A38" s="124" t="s">
        <v>24</v>
      </c>
      <c r="B38" s="323"/>
      <c r="C38" s="127">
        <v>0.56</v>
      </c>
      <c r="D38" s="127">
        <v>0</v>
      </c>
      <c r="E38" s="127">
        <v>0.56</v>
      </c>
      <c r="F38" s="106">
        <v>0</v>
      </c>
      <c r="G38" s="106">
        <v>0</v>
      </c>
      <c r="H38" s="128">
        <v>0.56</v>
      </c>
      <c r="I38" s="106">
        <v>0.56</v>
      </c>
      <c r="J38" s="106">
        <v>0</v>
      </c>
      <c r="K38" s="106">
        <v>0.56</v>
      </c>
      <c r="L38" s="106">
        <v>0</v>
      </c>
      <c r="M38" s="106">
        <v>0</v>
      </c>
      <c r="N38" s="106">
        <v>0.56</v>
      </c>
      <c r="O38" s="106">
        <v>0</v>
      </c>
      <c r="P38" s="106">
        <v>0.56</v>
      </c>
      <c r="Q38" s="106">
        <v>0</v>
      </c>
      <c r="R38" s="119">
        <v>0</v>
      </c>
    </row>
    <row r="39" spans="1:18" ht="65.25" customHeight="1">
      <c r="A39" s="124" t="s">
        <v>25</v>
      </c>
      <c r="B39" s="323"/>
      <c r="C39" s="129">
        <v>2.28</v>
      </c>
      <c r="D39" s="129">
        <v>0</v>
      </c>
      <c r="E39" s="129">
        <v>2.28</v>
      </c>
      <c r="F39" s="106">
        <v>0</v>
      </c>
      <c r="G39" s="106">
        <v>0</v>
      </c>
      <c r="H39" s="129">
        <v>2.28</v>
      </c>
      <c r="I39" s="129">
        <v>2.28</v>
      </c>
      <c r="J39" s="106">
        <v>0</v>
      </c>
      <c r="K39" s="129">
        <v>2.28</v>
      </c>
      <c r="L39" s="106">
        <v>0</v>
      </c>
      <c r="M39" s="106">
        <v>0</v>
      </c>
      <c r="N39" s="129">
        <v>2.28</v>
      </c>
      <c r="O39" s="106">
        <v>0</v>
      </c>
      <c r="P39" s="129">
        <v>2.28</v>
      </c>
      <c r="Q39" s="106">
        <v>0</v>
      </c>
      <c r="R39" s="119">
        <v>0</v>
      </c>
    </row>
    <row r="40" spans="1:18" ht="67.5" customHeight="1">
      <c r="A40" s="124" t="s">
        <v>95</v>
      </c>
      <c r="B40" s="323"/>
      <c r="C40" s="129">
        <v>1.8</v>
      </c>
      <c r="D40" s="129">
        <v>0</v>
      </c>
      <c r="E40" s="129">
        <v>1.8</v>
      </c>
      <c r="F40" s="106">
        <v>0</v>
      </c>
      <c r="G40" s="106">
        <v>0</v>
      </c>
      <c r="H40" s="127">
        <v>1.8</v>
      </c>
      <c r="I40" s="127">
        <v>1.8</v>
      </c>
      <c r="J40" s="106">
        <v>0</v>
      </c>
      <c r="K40" s="127">
        <v>1.8</v>
      </c>
      <c r="L40" s="106">
        <v>0</v>
      </c>
      <c r="M40" s="106">
        <v>0</v>
      </c>
      <c r="N40" s="127">
        <v>1.8</v>
      </c>
      <c r="O40" s="106">
        <v>0</v>
      </c>
      <c r="P40" s="127">
        <v>1.8</v>
      </c>
      <c r="Q40" s="106">
        <v>0</v>
      </c>
      <c r="R40" s="119">
        <v>0</v>
      </c>
    </row>
    <row r="41" spans="1:18" ht="68.25" customHeight="1">
      <c r="A41" s="124" t="s">
        <v>23</v>
      </c>
      <c r="B41" s="323"/>
      <c r="C41" s="129">
        <v>20.96</v>
      </c>
      <c r="D41" s="129">
        <v>0</v>
      </c>
      <c r="E41" s="129">
        <v>20.96</v>
      </c>
      <c r="F41" s="106">
        <v>0</v>
      </c>
      <c r="G41" s="106">
        <v>0</v>
      </c>
      <c r="H41" s="129">
        <v>20.96</v>
      </c>
      <c r="I41" s="127">
        <v>20.96</v>
      </c>
      <c r="J41" s="106">
        <v>0</v>
      </c>
      <c r="K41" s="127">
        <v>20.96</v>
      </c>
      <c r="L41" s="106">
        <v>0</v>
      </c>
      <c r="M41" s="106">
        <v>0</v>
      </c>
      <c r="N41" s="127">
        <v>20.96</v>
      </c>
      <c r="O41" s="106">
        <v>0</v>
      </c>
      <c r="P41" s="127">
        <v>20.96</v>
      </c>
      <c r="Q41" s="106">
        <v>0</v>
      </c>
      <c r="R41" s="119">
        <v>0</v>
      </c>
    </row>
    <row r="42" spans="1:18" ht="72" customHeight="1">
      <c r="A42" s="124" t="s">
        <v>50</v>
      </c>
      <c r="B42" s="323"/>
      <c r="C42" s="129">
        <v>1.9</v>
      </c>
      <c r="D42" s="129">
        <v>0</v>
      </c>
      <c r="E42" s="129">
        <v>1.9</v>
      </c>
      <c r="F42" s="106">
        <v>0</v>
      </c>
      <c r="G42" s="106">
        <v>0</v>
      </c>
      <c r="H42" s="127">
        <v>1.9</v>
      </c>
      <c r="I42" s="127">
        <v>1.9</v>
      </c>
      <c r="J42" s="106">
        <v>0</v>
      </c>
      <c r="K42" s="127">
        <v>1.9</v>
      </c>
      <c r="L42" s="106">
        <v>0</v>
      </c>
      <c r="M42" s="106">
        <v>0</v>
      </c>
      <c r="N42" s="127">
        <v>1.9</v>
      </c>
      <c r="O42" s="106">
        <v>0</v>
      </c>
      <c r="P42" s="127">
        <v>1.9</v>
      </c>
      <c r="Q42" s="106">
        <v>0</v>
      </c>
      <c r="R42" s="119">
        <v>0</v>
      </c>
    </row>
    <row r="43" spans="1:18" ht="87" customHeight="1">
      <c r="A43" s="124" t="s">
        <v>115</v>
      </c>
      <c r="B43" s="323"/>
      <c r="C43" s="129">
        <v>15.71</v>
      </c>
      <c r="D43" s="129">
        <v>0</v>
      </c>
      <c r="E43" s="129">
        <v>15.71</v>
      </c>
      <c r="F43" s="106">
        <v>0</v>
      </c>
      <c r="G43" s="106">
        <v>0</v>
      </c>
      <c r="H43" s="129">
        <v>15.71</v>
      </c>
      <c r="I43" s="129">
        <v>15.71</v>
      </c>
      <c r="J43" s="129">
        <v>0</v>
      </c>
      <c r="K43" s="129">
        <v>15.71</v>
      </c>
      <c r="L43" s="106">
        <v>0</v>
      </c>
      <c r="M43" s="106">
        <v>0</v>
      </c>
      <c r="N43" s="129">
        <v>15.71</v>
      </c>
      <c r="O43" s="129">
        <v>0</v>
      </c>
      <c r="P43" s="129">
        <v>15.71</v>
      </c>
      <c r="Q43" s="106">
        <v>0</v>
      </c>
      <c r="R43" s="119">
        <v>0</v>
      </c>
    </row>
    <row r="44" spans="1:18" ht="87" customHeight="1">
      <c r="A44" s="124" t="s">
        <v>119</v>
      </c>
      <c r="B44" s="323"/>
      <c r="C44" s="129">
        <v>0.24</v>
      </c>
      <c r="D44" s="129">
        <v>0</v>
      </c>
      <c r="E44" s="129">
        <v>0.24</v>
      </c>
      <c r="F44" s="106">
        <v>0</v>
      </c>
      <c r="G44" s="106">
        <v>0</v>
      </c>
      <c r="H44" s="129">
        <v>0.24</v>
      </c>
      <c r="I44" s="129">
        <v>0.24</v>
      </c>
      <c r="J44" s="106"/>
      <c r="K44" s="129">
        <v>0.24</v>
      </c>
      <c r="L44" s="106"/>
      <c r="M44" s="106"/>
      <c r="N44" s="129">
        <v>0.24</v>
      </c>
      <c r="O44" s="106"/>
      <c r="P44" s="129">
        <v>0.24</v>
      </c>
      <c r="Q44" s="106"/>
      <c r="R44" s="119"/>
    </row>
    <row r="45" spans="1:18" ht="87" customHeight="1">
      <c r="A45" s="124" t="s">
        <v>116</v>
      </c>
      <c r="B45" s="323"/>
      <c r="C45" s="129">
        <v>0.04</v>
      </c>
      <c r="D45" s="129">
        <v>0</v>
      </c>
      <c r="E45" s="129">
        <v>0.04</v>
      </c>
      <c r="F45" s="106">
        <v>0</v>
      </c>
      <c r="G45" s="106">
        <v>0</v>
      </c>
      <c r="H45" s="129">
        <v>0.04</v>
      </c>
      <c r="I45" s="129">
        <v>0.04</v>
      </c>
      <c r="J45" s="129">
        <v>0</v>
      </c>
      <c r="K45" s="129">
        <v>0.04</v>
      </c>
      <c r="L45" s="106">
        <v>0</v>
      </c>
      <c r="M45" s="106">
        <v>0</v>
      </c>
      <c r="N45" s="129">
        <v>0.04</v>
      </c>
      <c r="O45" s="129">
        <v>0</v>
      </c>
      <c r="P45" s="129">
        <v>0.04</v>
      </c>
      <c r="Q45" s="106">
        <v>0</v>
      </c>
      <c r="R45" s="119">
        <v>0</v>
      </c>
    </row>
    <row r="46" spans="1:18" ht="128.25" customHeight="1">
      <c r="A46" s="124" t="s">
        <v>117</v>
      </c>
      <c r="B46" s="323"/>
      <c r="C46" s="127">
        <v>0.1</v>
      </c>
      <c r="D46" s="129">
        <v>0</v>
      </c>
      <c r="E46" s="127">
        <v>0.1</v>
      </c>
      <c r="F46" s="106">
        <v>0</v>
      </c>
      <c r="G46" s="106">
        <v>0</v>
      </c>
      <c r="H46" s="127">
        <v>0.1</v>
      </c>
      <c r="I46" s="127">
        <v>0.1</v>
      </c>
      <c r="J46" s="129">
        <v>0</v>
      </c>
      <c r="K46" s="127">
        <v>0.1</v>
      </c>
      <c r="L46" s="106">
        <v>0</v>
      </c>
      <c r="M46" s="106">
        <v>0</v>
      </c>
      <c r="N46" s="127">
        <v>0.1</v>
      </c>
      <c r="O46" s="129">
        <v>0</v>
      </c>
      <c r="P46" s="127">
        <v>0.1</v>
      </c>
      <c r="Q46" s="106">
        <v>0</v>
      </c>
      <c r="R46" s="119">
        <v>0</v>
      </c>
    </row>
    <row r="47" spans="1:18" ht="104.25" customHeight="1" thickBot="1">
      <c r="A47" s="124" t="s">
        <v>118</v>
      </c>
      <c r="B47" s="323"/>
      <c r="C47" s="129">
        <v>0.02</v>
      </c>
      <c r="D47" s="129">
        <v>0</v>
      </c>
      <c r="E47" s="129">
        <v>0.02</v>
      </c>
      <c r="F47" s="106">
        <v>0</v>
      </c>
      <c r="G47" s="106">
        <v>0</v>
      </c>
      <c r="H47" s="129">
        <v>0.02</v>
      </c>
      <c r="I47" s="129">
        <v>0.02</v>
      </c>
      <c r="J47" s="129">
        <v>0</v>
      </c>
      <c r="K47" s="129">
        <v>0.02</v>
      </c>
      <c r="L47" s="106">
        <v>0</v>
      </c>
      <c r="M47" s="106">
        <v>0</v>
      </c>
      <c r="N47" s="129">
        <v>0.02</v>
      </c>
      <c r="O47" s="129">
        <v>0</v>
      </c>
      <c r="P47" s="129">
        <v>0.02</v>
      </c>
      <c r="Q47" s="106">
        <v>0</v>
      </c>
      <c r="R47" s="119">
        <v>0</v>
      </c>
    </row>
    <row r="48" spans="1:18" ht="28.5" customHeight="1" thickBot="1">
      <c r="A48" s="120" t="s">
        <v>38</v>
      </c>
      <c r="B48" s="324"/>
      <c r="C48" s="130">
        <f>C33+C34+C35+C36+C37+C38+C39+C40+C41+C42+C43+C44+C45+C46+C47</f>
        <v>145.40000000000003</v>
      </c>
      <c r="D48" s="130">
        <f aca="true" t="shared" si="5" ref="D48:R48">D33+D34+D35+D36+D37+D38+D39+D40+D41+D42+D43+D44+D45+D46+D47</f>
        <v>32.92</v>
      </c>
      <c r="E48" s="130">
        <f t="shared" si="5"/>
        <v>112.48</v>
      </c>
      <c r="F48" s="130">
        <f t="shared" si="5"/>
        <v>0</v>
      </c>
      <c r="G48" s="130">
        <f t="shared" si="5"/>
        <v>0</v>
      </c>
      <c r="H48" s="130">
        <f t="shared" si="5"/>
        <v>145.08</v>
      </c>
      <c r="I48" s="130">
        <f t="shared" si="5"/>
        <v>145.08</v>
      </c>
      <c r="J48" s="130">
        <f t="shared" si="5"/>
        <v>32.92</v>
      </c>
      <c r="K48" s="130">
        <f t="shared" si="5"/>
        <v>112.16000000000001</v>
      </c>
      <c r="L48" s="130">
        <f t="shared" si="5"/>
        <v>0</v>
      </c>
      <c r="M48" s="130">
        <f t="shared" si="5"/>
        <v>0</v>
      </c>
      <c r="N48" s="130">
        <f t="shared" si="5"/>
        <v>145.08</v>
      </c>
      <c r="O48" s="130">
        <f t="shared" si="5"/>
        <v>32.92</v>
      </c>
      <c r="P48" s="130">
        <f t="shared" si="5"/>
        <v>112.16000000000001</v>
      </c>
      <c r="Q48" s="130">
        <f t="shared" si="5"/>
        <v>0</v>
      </c>
      <c r="R48" s="130">
        <f t="shared" si="5"/>
        <v>0</v>
      </c>
    </row>
    <row r="49" spans="1:18" ht="28.5" customHeight="1" thickBot="1">
      <c r="A49" s="120" t="s">
        <v>39</v>
      </c>
      <c r="B49" s="325"/>
      <c r="C49" s="131">
        <f aca="true" t="shared" si="6" ref="C49:R49">C48+C31</f>
        <v>234.08000000000004</v>
      </c>
      <c r="D49" s="131">
        <f t="shared" si="6"/>
        <v>32.92</v>
      </c>
      <c r="E49" s="131">
        <f t="shared" si="6"/>
        <v>201.16</v>
      </c>
      <c r="F49" s="131">
        <f t="shared" si="6"/>
        <v>0</v>
      </c>
      <c r="G49" s="131">
        <f t="shared" si="6"/>
        <v>0</v>
      </c>
      <c r="H49" s="131">
        <f t="shared" si="6"/>
        <v>233.69</v>
      </c>
      <c r="I49" s="131">
        <f t="shared" si="6"/>
        <v>233.69</v>
      </c>
      <c r="J49" s="131">
        <f t="shared" si="6"/>
        <v>32.92</v>
      </c>
      <c r="K49" s="131">
        <f t="shared" si="6"/>
        <v>200.77</v>
      </c>
      <c r="L49" s="131">
        <f t="shared" si="6"/>
        <v>0</v>
      </c>
      <c r="M49" s="131">
        <f t="shared" si="6"/>
        <v>0</v>
      </c>
      <c r="N49" s="131">
        <f t="shared" si="6"/>
        <v>233.69</v>
      </c>
      <c r="O49" s="131">
        <f t="shared" si="6"/>
        <v>32.92</v>
      </c>
      <c r="P49" s="131">
        <f t="shared" si="6"/>
        <v>200.77</v>
      </c>
      <c r="Q49" s="131">
        <f t="shared" si="6"/>
        <v>0</v>
      </c>
      <c r="R49" s="131">
        <f t="shared" si="6"/>
        <v>0</v>
      </c>
    </row>
    <row r="50" spans="1:21" ht="26.25" customHeight="1" thickBot="1">
      <c r="A50" s="326" t="s">
        <v>20</v>
      </c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9"/>
      <c r="U50" s="9"/>
    </row>
    <row r="51" spans="1:22" ht="27.75" customHeight="1" thickBot="1">
      <c r="A51" s="120" t="s">
        <v>40</v>
      </c>
      <c r="B51" s="113"/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1">
        <v>0</v>
      </c>
      <c r="T51" s="8"/>
      <c r="V51" s="8"/>
    </row>
    <row r="52" spans="1:18" ht="27.75" customHeight="1" thickBot="1">
      <c r="A52" s="326" t="s">
        <v>4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33"/>
    </row>
    <row r="53" spans="1:22" ht="39.75" customHeight="1" thickBot="1">
      <c r="A53" s="133" t="s">
        <v>6</v>
      </c>
      <c r="B53" s="334" t="s">
        <v>17</v>
      </c>
      <c r="C53" s="134">
        <v>29.97</v>
      </c>
      <c r="D53" s="134">
        <v>29.97</v>
      </c>
      <c r="E53" s="134">
        <v>0</v>
      </c>
      <c r="F53" s="134">
        <v>0</v>
      </c>
      <c r="G53" s="134">
        <v>0</v>
      </c>
      <c r="H53" s="134">
        <v>29.97</v>
      </c>
      <c r="I53" s="134">
        <v>29.97</v>
      </c>
      <c r="J53" s="134">
        <v>29.97</v>
      </c>
      <c r="K53" s="134">
        <v>0</v>
      </c>
      <c r="L53" s="134">
        <v>0</v>
      </c>
      <c r="M53" s="134">
        <v>0</v>
      </c>
      <c r="N53" s="134">
        <v>29.97</v>
      </c>
      <c r="O53" s="134">
        <v>29.97</v>
      </c>
      <c r="P53" s="134">
        <v>0</v>
      </c>
      <c r="Q53" s="134">
        <v>0</v>
      </c>
      <c r="R53" s="135">
        <v>0</v>
      </c>
      <c r="T53" s="8"/>
      <c r="V53" s="8"/>
    </row>
    <row r="54" spans="1:21" ht="27.75" customHeight="1" thickBot="1">
      <c r="A54" s="136" t="s">
        <v>5</v>
      </c>
      <c r="B54" s="335"/>
      <c r="C54" s="122">
        <f aca="true" t="shared" si="7" ref="C54:O54">C53</f>
        <v>29.97</v>
      </c>
      <c r="D54" s="122">
        <f t="shared" si="7"/>
        <v>29.97</v>
      </c>
      <c r="E54" s="122">
        <f t="shared" si="7"/>
        <v>0</v>
      </c>
      <c r="F54" s="122">
        <f t="shared" si="7"/>
        <v>0</v>
      </c>
      <c r="G54" s="122">
        <f t="shared" si="7"/>
        <v>0</v>
      </c>
      <c r="H54" s="122">
        <f t="shared" si="7"/>
        <v>29.97</v>
      </c>
      <c r="I54" s="122">
        <v>29.97</v>
      </c>
      <c r="J54" s="122">
        <v>29.97</v>
      </c>
      <c r="K54" s="122">
        <f t="shared" si="7"/>
        <v>0</v>
      </c>
      <c r="L54" s="122">
        <f t="shared" si="7"/>
        <v>0</v>
      </c>
      <c r="M54" s="122">
        <f t="shared" si="7"/>
        <v>0</v>
      </c>
      <c r="N54" s="122">
        <f t="shared" si="7"/>
        <v>29.97</v>
      </c>
      <c r="O54" s="122">
        <f t="shared" si="7"/>
        <v>29.97</v>
      </c>
      <c r="P54" s="122">
        <f>P53</f>
        <v>0</v>
      </c>
      <c r="Q54" s="122">
        <f>Q53</f>
        <v>0</v>
      </c>
      <c r="R54" s="120">
        <f>R53</f>
        <v>0</v>
      </c>
      <c r="T54" s="7"/>
      <c r="U54" s="6"/>
    </row>
    <row r="55" spans="1:21" ht="24.75" customHeight="1" thickBot="1">
      <c r="A55" s="120" t="s">
        <v>29</v>
      </c>
      <c r="B55" s="322"/>
      <c r="C55" s="137">
        <f aca="true" t="shared" si="8" ref="C55:H55">C26+C49+C51+C54</f>
        <v>264.05000000000007</v>
      </c>
      <c r="D55" s="137">
        <f t="shared" si="8"/>
        <v>62.89</v>
      </c>
      <c r="E55" s="137">
        <f t="shared" si="8"/>
        <v>201.16</v>
      </c>
      <c r="F55" s="137">
        <f t="shared" si="8"/>
        <v>0</v>
      </c>
      <c r="G55" s="137">
        <f t="shared" si="8"/>
        <v>0</v>
      </c>
      <c r="H55" s="137">
        <f t="shared" si="8"/>
        <v>263.65999999999997</v>
      </c>
      <c r="I55" s="160">
        <f>I49+I51+I54</f>
        <v>263.65999999999997</v>
      </c>
      <c r="J55" s="137">
        <f aca="true" t="shared" si="9" ref="J55:R55">J26+J49+J51+J54</f>
        <v>62.89</v>
      </c>
      <c r="K55" s="137">
        <f t="shared" si="9"/>
        <v>200.77</v>
      </c>
      <c r="L55" s="137">
        <f t="shared" si="9"/>
        <v>0</v>
      </c>
      <c r="M55" s="137">
        <f t="shared" si="9"/>
        <v>0</v>
      </c>
      <c r="N55" s="160">
        <f t="shared" si="9"/>
        <v>263.65999999999997</v>
      </c>
      <c r="O55" s="137">
        <f t="shared" si="9"/>
        <v>62.89</v>
      </c>
      <c r="P55" s="137">
        <f t="shared" si="9"/>
        <v>200.77</v>
      </c>
      <c r="Q55" s="137">
        <f t="shared" si="9"/>
        <v>0</v>
      </c>
      <c r="R55" s="138">
        <f t="shared" si="9"/>
        <v>0</v>
      </c>
      <c r="T55" s="7"/>
      <c r="U55" s="7"/>
    </row>
    <row r="56" spans="1:21" ht="28.5" customHeight="1" thickBot="1">
      <c r="A56" s="330" t="s">
        <v>43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2"/>
      <c r="T56" s="8"/>
      <c r="U56" s="8"/>
    </row>
    <row r="57" spans="1:18" ht="120.75" customHeight="1">
      <c r="A57" s="143" t="s">
        <v>44</v>
      </c>
      <c r="B57" s="296" t="s">
        <v>17</v>
      </c>
      <c r="C57" s="144">
        <v>91.57</v>
      </c>
      <c r="D57" s="109">
        <v>0</v>
      </c>
      <c r="E57" s="144">
        <v>91.57</v>
      </c>
      <c r="F57" s="109">
        <v>0</v>
      </c>
      <c r="G57" s="109">
        <v>0</v>
      </c>
      <c r="H57" s="144">
        <v>91.57</v>
      </c>
      <c r="I57" s="144">
        <v>91.57</v>
      </c>
      <c r="J57" s="109"/>
      <c r="K57" s="144">
        <v>91.57</v>
      </c>
      <c r="L57" s="107"/>
      <c r="M57" s="107"/>
      <c r="N57" s="144">
        <v>91.57</v>
      </c>
      <c r="O57" s="109"/>
      <c r="P57" s="144">
        <v>91.57</v>
      </c>
      <c r="Q57" s="107"/>
      <c r="R57" s="145"/>
    </row>
    <row r="58" spans="1:18" ht="84.75" customHeight="1">
      <c r="A58" s="146" t="s">
        <v>7</v>
      </c>
      <c r="B58" s="296"/>
      <c r="C58" s="147">
        <v>8.56</v>
      </c>
      <c r="D58" s="106">
        <v>0</v>
      </c>
      <c r="E58" s="147">
        <v>8.56</v>
      </c>
      <c r="F58" s="106">
        <v>0</v>
      </c>
      <c r="G58" s="106">
        <v>0</v>
      </c>
      <c r="H58" s="147">
        <v>8.56</v>
      </c>
      <c r="I58" s="147">
        <v>8.56</v>
      </c>
      <c r="J58" s="106"/>
      <c r="K58" s="147">
        <v>8.56</v>
      </c>
      <c r="L58" s="104"/>
      <c r="M58" s="104"/>
      <c r="N58" s="147">
        <v>8.56</v>
      </c>
      <c r="O58" s="106"/>
      <c r="P58" s="147">
        <v>8.56</v>
      </c>
      <c r="Q58" s="104"/>
      <c r="R58" s="148"/>
    </row>
    <row r="59" spans="1:18" ht="107.25" customHeight="1">
      <c r="A59" s="146" t="s">
        <v>8</v>
      </c>
      <c r="B59" s="296"/>
      <c r="C59" s="149">
        <v>29.42</v>
      </c>
      <c r="D59" s="106">
        <v>0</v>
      </c>
      <c r="E59" s="149">
        <v>29.42</v>
      </c>
      <c r="F59" s="106">
        <v>0</v>
      </c>
      <c r="G59" s="106">
        <v>0</v>
      </c>
      <c r="H59" s="149">
        <v>29.42</v>
      </c>
      <c r="I59" s="149">
        <v>29.42</v>
      </c>
      <c r="J59" s="106"/>
      <c r="K59" s="149">
        <v>29.42</v>
      </c>
      <c r="L59" s="104"/>
      <c r="M59" s="104"/>
      <c r="N59" s="149">
        <v>29.42</v>
      </c>
      <c r="O59" s="106"/>
      <c r="P59" s="149">
        <v>29.42</v>
      </c>
      <c r="Q59" s="104"/>
      <c r="R59" s="148"/>
    </row>
    <row r="60" spans="1:18" ht="135.75" customHeight="1">
      <c r="A60" s="146" t="s">
        <v>242</v>
      </c>
      <c r="B60" s="296"/>
      <c r="C60" s="149">
        <v>28.86</v>
      </c>
      <c r="D60" s="106">
        <v>0</v>
      </c>
      <c r="E60" s="149">
        <v>28.86</v>
      </c>
      <c r="F60" s="106">
        <v>0</v>
      </c>
      <c r="G60" s="106">
        <v>0</v>
      </c>
      <c r="H60" s="149">
        <v>28.86</v>
      </c>
      <c r="I60" s="149">
        <v>28.86</v>
      </c>
      <c r="J60" s="104"/>
      <c r="K60" s="149">
        <v>28.86</v>
      </c>
      <c r="L60" s="104"/>
      <c r="M60" s="104"/>
      <c r="N60" s="149">
        <v>28.86</v>
      </c>
      <c r="O60" s="104"/>
      <c r="P60" s="149">
        <v>28.86</v>
      </c>
      <c r="Q60" s="104"/>
      <c r="R60" s="148"/>
    </row>
    <row r="61" spans="1:18" ht="78.75" customHeight="1">
      <c r="A61" s="146" t="s">
        <v>42</v>
      </c>
      <c r="B61" s="296"/>
      <c r="C61" s="147">
        <v>8.6</v>
      </c>
      <c r="D61" s="106">
        <v>0</v>
      </c>
      <c r="E61" s="147">
        <v>8.6</v>
      </c>
      <c r="F61" s="106">
        <v>0</v>
      </c>
      <c r="G61" s="106">
        <v>0</v>
      </c>
      <c r="H61" s="147">
        <v>8.6</v>
      </c>
      <c r="I61" s="147">
        <v>8.6</v>
      </c>
      <c r="J61" s="106"/>
      <c r="K61" s="147">
        <v>8.6</v>
      </c>
      <c r="L61" s="104"/>
      <c r="M61" s="104"/>
      <c r="N61" s="147">
        <v>8.6</v>
      </c>
      <c r="O61" s="106"/>
      <c r="P61" s="147">
        <v>8.6</v>
      </c>
      <c r="Q61" s="104"/>
      <c r="R61" s="148"/>
    </row>
    <row r="62" spans="1:21" ht="161.25" customHeight="1" thickBot="1">
      <c r="A62" s="146" t="s">
        <v>253</v>
      </c>
      <c r="B62" s="296"/>
      <c r="C62" s="150">
        <v>16.83</v>
      </c>
      <c r="D62" s="150">
        <v>16.83</v>
      </c>
      <c r="E62" s="129">
        <v>0</v>
      </c>
      <c r="F62" s="129">
        <v>0</v>
      </c>
      <c r="G62" s="129">
        <v>0</v>
      </c>
      <c r="H62" s="150">
        <v>16.83</v>
      </c>
      <c r="I62" s="150">
        <v>16.83</v>
      </c>
      <c r="J62" s="150">
        <v>16.83</v>
      </c>
      <c r="K62" s="127">
        <v>0</v>
      </c>
      <c r="L62" s="127">
        <v>0</v>
      </c>
      <c r="M62" s="127">
        <v>0</v>
      </c>
      <c r="N62" s="150">
        <v>16.83</v>
      </c>
      <c r="O62" s="150">
        <v>16.83</v>
      </c>
      <c r="P62" s="127">
        <v>0</v>
      </c>
      <c r="Q62" s="151" t="s">
        <v>105</v>
      </c>
      <c r="R62" s="152">
        <v>0</v>
      </c>
      <c r="U62" s="8"/>
    </row>
    <row r="63" spans="1:21" ht="28.5" customHeight="1" thickBot="1">
      <c r="A63" s="78" t="s">
        <v>45</v>
      </c>
      <c r="B63" s="139"/>
      <c r="C63" s="97">
        <f aca="true" t="shared" si="10" ref="C63:R63">C57+C58+C59+C60+C61+C62</f>
        <v>183.84000000000003</v>
      </c>
      <c r="D63" s="97">
        <f t="shared" si="10"/>
        <v>16.83</v>
      </c>
      <c r="E63" s="97">
        <f t="shared" si="10"/>
        <v>167.01000000000002</v>
      </c>
      <c r="F63" s="97">
        <f t="shared" si="10"/>
        <v>0</v>
      </c>
      <c r="G63" s="97">
        <f t="shared" si="10"/>
        <v>0</v>
      </c>
      <c r="H63" s="97">
        <f t="shared" si="10"/>
        <v>183.84000000000003</v>
      </c>
      <c r="I63" s="97">
        <f t="shared" si="10"/>
        <v>183.84000000000003</v>
      </c>
      <c r="J63" s="97">
        <f t="shared" si="10"/>
        <v>16.83</v>
      </c>
      <c r="K63" s="97">
        <f t="shared" si="10"/>
        <v>167.01000000000002</v>
      </c>
      <c r="L63" s="97">
        <f t="shared" si="10"/>
        <v>0</v>
      </c>
      <c r="M63" s="97">
        <f t="shared" si="10"/>
        <v>0</v>
      </c>
      <c r="N63" s="97">
        <f t="shared" si="10"/>
        <v>183.84000000000003</v>
      </c>
      <c r="O63" s="97">
        <f t="shared" si="10"/>
        <v>16.83</v>
      </c>
      <c r="P63" s="97">
        <f t="shared" si="10"/>
        <v>167.01000000000002</v>
      </c>
      <c r="Q63" s="97">
        <f t="shared" si="10"/>
        <v>0</v>
      </c>
      <c r="R63" s="97">
        <f t="shared" si="10"/>
        <v>0</v>
      </c>
      <c r="T63" s="8"/>
      <c r="U63" s="8"/>
    </row>
    <row r="64" spans="1:18" ht="28.5" customHeight="1" thickBot="1">
      <c r="A64" s="140" t="s">
        <v>3</v>
      </c>
      <c r="B64" s="141"/>
      <c r="C64" s="97">
        <f aca="true" t="shared" si="11" ref="C64:R64">C13+C16+C20+C23+C55+C63</f>
        <v>553.69</v>
      </c>
      <c r="D64" s="97">
        <f t="shared" si="11"/>
        <v>79.93</v>
      </c>
      <c r="E64" s="97">
        <f t="shared" si="11"/>
        <v>473.76</v>
      </c>
      <c r="F64" s="97">
        <f t="shared" si="11"/>
        <v>0</v>
      </c>
      <c r="G64" s="97">
        <f t="shared" si="11"/>
        <v>0</v>
      </c>
      <c r="H64" s="97">
        <f t="shared" si="11"/>
        <v>544.89</v>
      </c>
      <c r="I64" s="97">
        <f t="shared" si="11"/>
        <v>544.89</v>
      </c>
      <c r="J64" s="97">
        <f t="shared" si="11"/>
        <v>79.93</v>
      </c>
      <c r="K64" s="97">
        <f t="shared" si="11"/>
        <v>464.96000000000004</v>
      </c>
      <c r="L64" s="97">
        <f t="shared" si="11"/>
        <v>0</v>
      </c>
      <c r="M64" s="97">
        <f t="shared" si="11"/>
        <v>0</v>
      </c>
      <c r="N64" s="97">
        <f t="shared" si="11"/>
        <v>479.32</v>
      </c>
      <c r="O64" s="97">
        <f t="shared" si="11"/>
        <v>79.93</v>
      </c>
      <c r="P64" s="97">
        <f t="shared" si="11"/>
        <v>399.39</v>
      </c>
      <c r="Q64" s="97">
        <f t="shared" si="11"/>
        <v>0</v>
      </c>
      <c r="R64" s="97">
        <f t="shared" si="11"/>
        <v>0</v>
      </c>
    </row>
    <row r="65" spans="1:18" ht="10.5" customHeight="1" thickBot="1">
      <c r="A65" s="36"/>
      <c r="B65" s="36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</row>
    <row r="66" spans="1:18" ht="43.5" customHeight="1" thickBot="1">
      <c r="A66" s="254" t="s">
        <v>252</v>
      </c>
      <c r="B66" s="255"/>
      <c r="C66" s="251"/>
      <c r="D66" s="252"/>
      <c r="E66" s="252"/>
      <c r="F66" s="252"/>
      <c r="G66" s="252"/>
      <c r="H66" s="252">
        <v>277.03</v>
      </c>
      <c r="I66" s="252">
        <v>277.03</v>
      </c>
      <c r="J66" s="252"/>
      <c r="K66" s="252">
        <v>277.03</v>
      </c>
      <c r="L66" s="252"/>
      <c r="M66" s="252"/>
      <c r="N66" s="252">
        <v>123.22</v>
      </c>
      <c r="O66" s="252"/>
      <c r="P66" s="252">
        <v>123.22</v>
      </c>
      <c r="Q66" s="252"/>
      <c r="R66" s="253"/>
    </row>
    <row r="67" spans="1:18" ht="18.75">
      <c r="A67" s="285"/>
      <c r="B67" s="285"/>
      <c r="C67" s="285"/>
      <c r="D67" s="285"/>
      <c r="E67" s="285"/>
      <c r="F67" s="142"/>
      <c r="G67" s="142"/>
      <c r="H67" s="142"/>
      <c r="I67" s="155"/>
      <c r="J67" s="142"/>
      <c r="K67" s="142"/>
      <c r="L67" s="142"/>
      <c r="M67" s="142"/>
      <c r="N67" s="142"/>
      <c r="O67" s="142"/>
      <c r="P67" s="142"/>
      <c r="Q67" s="142"/>
      <c r="R67" s="142"/>
    </row>
    <row r="68" spans="1:18" ht="18.75">
      <c r="A68" s="36"/>
      <c r="B68" s="36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</row>
    <row r="69" spans="1:22" ht="18.75">
      <c r="A69" s="36"/>
      <c r="B69" s="36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V69" t="s">
        <v>107</v>
      </c>
    </row>
    <row r="70" spans="1:18" ht="18.75">
      <c r="A70" s="36"/>
      <c r="B70" s="36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</row>
    <row r="71" spans="1:18" ht="18.75">
      <c r="A71" s="36"/>
      <c r="B71" s="36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</row>
    <row r="72" spans="1:18" ht="18.75">
      <c r="A72" s="36"/>
      <c r="B72" s="36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1:18" ht="18.75">
      <c r="A73" s="36"/>
      <c r="B73" s="36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</row>
    <row r="74" spans="1:18" ht="18.75">
      <c r="A74" s="36"/>
      <c r="B74" s="36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1:18" ht="18.75">
      <c r="A75" s="36"/>
      <c r="B75" s="36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1:18" ht="18.75">
      <c r="A76" s="36"/>
      <c r="B76" s="36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1:18" ht="18.75">
      <c r="A77" s="36"/>
      <c r="B77" s="36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</row>
    <row r="78" spans="1:18" ht="18.75">
      <c r="A78" s="36"/>
      <c r="B78" s="36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1:18" ht="18.75">
      <c r="A79" s="36"/>
      <c r="B79" s="36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1:18" ht="18.75">
      <c r="A80" s="36"/>
      <c r="B80" s="36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</row>
    <row r="81" spans="1:18" ht="18.75">
      <c r="A81" s="36"/>
      <c r="B81" s="36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</row>
    <row r="82" spans="1:18" ht="18.75">
      <c r="A82" s="36"/>
      <c r="B82" s="36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</row>
    <row r="83" spans="1:18" ht="18.75">
      <c r="A83" s="36"/>
      <c r="B83" s="36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1:18" ht="18.75">
      <c r="A84" s="36"/>
      <c r="B84" s="36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</row>
    <row r="85" spans="1:18" ht="18.75">
      <c r="A85" s="36"/>
      <c r="B85" s="36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</row>
    <row r="86" spans="1:18" ht="18.75">
      <c r="A86" s="36"/>
      <c r="B86" s="36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</row>
    <row r="87" spans="1:18" ht="18.75">
      <c r="A87" s="36"/>
      <c r="B87" s="36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</row>
    <row r="88" spans="1:18" ht="18.75">
      <c r="A88" s="36"/>
      <c r="B88" s="36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</row>
    <row r="89" spans="1:18" ht="18.75">
      <c r="A89" s="36"/>
      <c r="B89" s="36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</row>
    <row r="90" spans="1:18" ht="18.75">
      <c r="A90" s="36"/>
      <c r="B90" s="36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</row>
    <row r="91" spans="1:18" ht="18.75">
      <c r="A91" s="36"/>
      <c r="B91" s="36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</row>
    <row r="92" spans="1:18" ht="18.75">
      <c r="A92" s="36"/>
      <c r="B92" s="36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</row>
    <row r="93" spans="1:18" ht="18.75">
      <c r="A93" s="36"/>
      <c r="B93" s="36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</row>
    <row r="94" spans="1:18" ht="18.75">
      <c r="A94" s="36"/>
      <c r="B94" s="36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</row>
    <row r="95" spans="1:18" ht="18.75">
      <c r="A95" s="36"/>
      <c r="B95" s="36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</row>
    <row r="96" spans="1:18" ht="18.75">
      <c r="A96" s="36"/>
      <c r="B96" s="36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</row>
    <row r="97" spans="1:18" ht="18.75">
      <c r="A97" s="36"/>
      <c r="B97" s="36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</row>
    <row r="98" spans="1:18" ht="18.75">
      <c r="A98" s="36"/>
      <c r="B98" s="36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</row>
    <row r="99" spans="1:18" ht="18.75">
      <c r="A99" s="36"/>
      <c r="B99" s="36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</row>
    <row r="100" spans="1:18" ht="18.75">
      <c r="A100" s="36"/>
      <c r="B100" s="36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</row>
    <row r="101" spans="1:18" ht="18.75">
      <c r="A101" s="36"/>
      <c r="B101" s="36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</row>
    <row r="102" spans="1:18" ht="18.75">
      <c r="A102" s="36"/>
      <c r="B102" s="36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</row>
    <row r="103" spans="1:18" ht="18.75">
      <c r="A103" s="36"/>
      <c r="B103" s="36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1:18" ht="18.75">
      <c r="A104" s="36"/>
      <c r="B104" s="36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</row>
    <row r="105" spans="1:18" ht="18.75">
      <c r="A105" s="36"/>
      <c r="B105" s="36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</row>
    <row r="106" spans="1:18" ht="18.75">
      <c r="A106" s="36"/>
      <c r="B106" s="36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</row>
    <row r="107" spans="1:18" ht="18.75">
      <c r="A107" s="36"/>
      <c r="B107" s="36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</row>
    <row r="108" spans="1:18" ht="18.75">
      <c r="A108" s="36"/>
      <c r="B108" s="36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</row>
    <row r="109" spans="1:18" ht="18.75">
      <c r="A109" s="36"/>
      <c r="B109" s="36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</row>
    <row r="110" spans="1:18" ht="18.75">
      <c r="A110" s="36"/>
      <c r="B110" s="36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</row>
    <row r="111" spans="1:18" ht="20.25">
      <c r="A111" s="76"/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ht="20.25">
      <c r="A112" s="76"/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20.25">
      <c r="A113" s="76"/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20.25">
      <c r="A114" s="76"/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20.25">
      <c r="A115" s="76"/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20.25">
      <c r="A116" s="76"/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20.25">
      <c r="A117" s="76"/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ht="20.25">
      <c r="A118" s="76"/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20.25">
      <c r="A119" s="76"/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20.25">
      <c r="A120" s="76"/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ht="20.25">
      <c r="A121" s="76"/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20.25">
      <c r="A122" s="76"/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20.25">
      <c r="A123" s="76"/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20.25">
      <c r="A124" s="76"/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ht="20.25">
      <c r="A125" s="76"/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20.25">
      <c r="A126" s="76"/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20.25">
      <c r="A127" s="76"/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20.25">
      <c r="A128" s="76"/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20.25">
      <c r="A129" s="76"/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ht="20.25">
      <c r="A130" s="76"/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ht="20.25">
      <c r="A131" s="76"/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ht="20.25">
      <c r="A132" s="76"/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20.25">
      <c r="A133" s="76"/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ht="20.25">
      <c r="A134" s="76"/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ht="20.25">
      <c r="A135" s="76"/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20.25">
      <c r="A136" s="76"/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ht="20.25">
      <c r="A137" s="76"/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20.25">
      <c r="A138" s="76"/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20.25">
      <c r="A139" s="76"/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ht="20.25">
      <c r="A140" s="76"/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ht="20.25">
      <c r="A141" s="76"/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ht="20.25">
      <c r="A142" s="76"/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ht="20.25">
      <c r="A143" s="76"/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ht="20.25">
      <c r="A144" s="76"/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ht="20.25">
      <c r="A145" s="76"/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ht="20.25">
      <c r="A146" s="76"/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ht="20.25">
      <c r="A147" s="76"/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20.25">
      <c r="A148" s="76"/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ht="20.25">
      <c r="A149" s="76"/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ht="20.25">
      <c r="A150" s="76"/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ht="20.25">
      <c r="A151" s="76"/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20.25">
      <c r="A152" s="76"/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20.25">
      <c r="A153" s="76"/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20.25">
      <c r="A154" s="76"/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ht="20.25">
      <c r="A155" s="76"/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ht="20.25">
      <c r="A156" s="76"/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ht="20.25">
      <c r="A157" s="76"/>
      <c r="B157" s="76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ht="20.25">
      <c r="A158" s="76"/>
      <c r="B158" s="76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ht="20.25">
      <c r="A159" s="76"/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ht="20.25">
      <c r="A160" s="76"/>
      <c r="B160" s="76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ht="20.25">
      <c r="A161" s="76"/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ht="20.25">
      <c r="A162" s="76"/>
      <c r="B162" s="76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ht="20.25">
      <c r="A163" s="76"/>
      <c r="B163" s="76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ht="20.25">
      <c r="A164" s="76"/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20.25">
      <c r="A165" s="76"/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20.25">
      <c r="A166" s="76"/>
      <c r="B166" s="76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ht="20.25">
      <c r="A167" s="76"/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ht="20.25">
      <c r="A168" s="76"/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ht="20.25">
      <c r="A169" s="76"/>
      <c r="B169" s="76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ht="20.25">
      <c r="A170" s="76"/>
      <c r="B170" s="76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ht="20.25">
      <c r="A171" s="76"/>
      <c r="B171" s="76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ht="20.25">
      <c r="A172" s="76"/>
      <c r="B172" s="76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ht="20.25">
      <c r="A173" s="76"/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ht="20.25">
      <c r="A174" s="76"/>
      <c r="B174" s="7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ht="20.25">
      <c r="A175" s="76"/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ht="16.5">
      <c r="A176" s="74"/>
      <c r="B176" s="74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</row>
    <row r="177" spans="1:18" ht="16.5">
      <c r="A177" s="74"/>
      <c r="B177" s="74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</row>
    <row r="178" spans="1:18" ht="16.5">
      <c r="A178" s="74"/>
      <c r="B178" s="74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</row>
    <row r="179" spans="1:18" ht="16.5">
      <c r="A179" s="74"/>
      <c r="B179" s="74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</row>
    <row r="180" spans="1:18" ht="16.5">
      <c r="A180" s="74"/>
      <c r="B180" s="74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</row>
    <row r="181" spans="1:18" ht="16.5">
      <c r="A181" s="74"/>
      <c r="B181" s="74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</row>
    <row r="182" spans="1:18" ht="16.5">
      <c r="A182" s="74"/>
      <c r="B182" s="74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</row>
    <row r="183" spans="1:18" ht="16.5">
      <c r="A183" s="74"/>
      <c r="B183" s="74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</row>
    <row r="184" spans="1:18" ht="16.5">
      <c r="A184" s="74"/>
      <c r="B184" s="74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</row>
    <row r="185" spans="1:18" ht="16.5">
      <c r="A185" s="74"/>
      <c r="B185" s="74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</row>
    <row r="186" spans="1:18" ht="16.5">
      <c r="A186" s="74"/>
      <c r="B186" s="74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</row>
    <row r="187" spans="1:18" ht="16.5">
      <c r="A187" s="74"/>
      <c r="B187" s="74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</row>
    <row r="188" spans="1:18" ht="16.5">
      <c r="A188" s="74"/>
      <c r="B188" s="74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</row>
    <row r="189" spans="1:18" ht="16.5">
      <c r="A189" s="74"/>
      <c r="B189" s="74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</row>
    <row r="190" spans="1:18" ht="16.5">
      <c r="A190" s="74"/>
      <c r="B190" s="74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</row>
    <row r="191" spans="1:18" ht="16.5">
      <c r="A191" s="74"/>
      <c r="B191" s="74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</row>
    <row r="192" spans="1:18" ht="16.5">
      <c r="A192" s="74"/>
      <c r="B192" s="74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</row>
    <row r="193" spans="1:18" ht="16.5">
      <c r="A193" s="74"/>
      <c r="B193" s="74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</row>
    <row r="194" spans="1:18" ht="16.5">
      <c r="A194" s="74"/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</row>
    <row r="195" spans="1:18" ht="16.5">
      <c r="A195" s="74"/>
      <c r="B195" s="74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</row>
    <row r="196" spans="1:18" ht="16.5">
      <c r="A196" s="74"/>
      <c r="B196" s="74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</row>
    <row r="197" spans="1:18" ht="16.5">
      <c r="A197" s="74"/>
      <c r="B197" s="74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</row>
    <row r="198" spans="1:18" ht="16.5">
      <c r="A198" s="74"/>
      <c r="B198" s="74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</row>
    <row r="199" spans="1:18" ht="16.5">
      <c r="A199" s="74"/>
      <c r="B199" s="74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</row>
    <row r="200" spans="1:18" ht="16.5">
      <c r="A200" s="74"/>
      <c r="B200" s="74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</row>
    <row r="201" spans="1:18" ht="16.5">
      <c r="A201" s="74"/>
      <c r="B201" s="74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</row>
    <row r="202" spans="1:18" ht="16.5">
      <c r="A202" s="74"/>
      <c r="B202" s="74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</row>
    <row r="203" spans="1:18" ht="16.5">
      <c r="A203" s="74"/>
      <c r="B203" s="74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</row>
    <row r="204" spans="1:18" ht="16.5">
      <c r="A204" s="74"/>
      <c r="B204" s="74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</row>
  </sheetData>
  <sheetProtection/>
  <mergeCells count="34">
    <mergeCell ref="A27:R27"/>
    <mergeCell ref="B28:B31"/>
    <mergeCell ref="B33:B49"/>
    <mergeCell ref="B57:B62"/>
    <mergeCell ref="A50:R50"/>
    <mergeCell ref="A56:R56"/>
    <mergeCell ref="A52:R52"/>
    <mergeCell ref="B53:B55"/>
    <mergeCell ref="A32:R32"/>
    <mergeCell ref="A21:R21"/>
    <mergeCell ref="A24:R24"/>
    <mergeCell ref="A25:R25"/>
    <mergeCell ref="A2:R2"/>
    <mergeCell ref="A3:R3"/>
    <mergeCell ref="A4:A6"/>
    <mergeCell ref="B4:B6"/>
    <mergeCell ref="C4:G4"/>
    <mergeCell ref="H4:H6"/>
    <mergeCell ref="I4:M4"/>
    <mergeCell ref="A8:R8"/>
    <mergeCell ref="N5:N6"/>
    <mergeCell ref="O5:R5"/>
    <mergeCell ref="I5:I6"/>
    <mergeCell ref="J5:M5"/>
    <mergeCell ref="A67:E67"/>
    <mergeCell ref="N4:R4"/>
    <mergeCell ref="A14:R14"/>
    <mergeCell ref="B15:B16"/>
    <mergeCell ref="A17:R17"/>
    <mergeCell ref="B9:B13"/>
    <mergeCell ref="C5:C6"/>
    <mergeCell ref="D5:G5"/>
    <mergeCell ref="A7:R7"/>
    <mergeCell ref="B18:B20"/>
  </mergeCells>
  <printOptions horizontalCentered="1"/>
  <pageMargins left="0" right="0" top="0" bottom="0" header="0" footer="0"/>
  <pageSetup fitToHeight="100" horizontalDpi="600" verticalDpi="600" orientation="landscape" paperSize="9" scale="55" r:id="rId1"/>
  <rowBreaks count="6" manualBreakCount="6">
    <brk id="23" max="17" man="1"/>
    <brk id="36" max="17" man="1"/>
    <brk id="52" max="17" man="1"/>
    <brk id="59" max="17" man="1"/>
    <brk id="67" max="17" man="1"/>
    <brk id="68" max="17" man="1"/>
  </rowBreaks>
  <colBreaks count="2" manualBreakCount="2">
    <brk id="18" max="73" man="1"/>
    <brk id="24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SheetLayoutView="100" workbookViewId="0" topLeftCell="A1">
      <selection activeCell="O13" sqref="O13"/>
    </sheetView>
  </sheetViews>
  <sheetFormatPr defaultColWidth="9.33203125" defaultRowHeight="12.75"/>
  <cols>
    <col min="1" max="1" width="24.33203125" style="0" customWidth="1"/>
    <col min="2" max="2" width="59.16015625" style="41" customWidth="1"/>
    <col min="3" max="3" width="17.83203125" style="41" customWidth="1"/>
    <col min="4" max="4" width="34.5" style="41" customWidth="1"/>
    <col min="5" max="5" width="17.83203125" style="41" customWidth="1"/>
    <col min="6" max="6" width="17.16015625" style="41" customWidth="1"/>
    <col min="7" max="7" width="31" style="41" customWidth="1"/>
    <col min="12" max="12" width="9.16015625" style="0" customWidth="1"/>
    <col min="13" max="13" width="16.66015625" style="0" customWidth="1"/>
    <col min="18" max="18" width="16.83203125" style="0" customWidth="1"/>
  </cols>
  <sheetData>
    <row r="1" spans="1:7" s="12" customFormat="1" ht="19.5" customHeight="1" thickBot="1">
      <c r="A1" s="339" t="s">
        <v>86</v>
      </c>
      <c r="B1" s="339"/>
      <c r="C1" s="339"/>
      <c r="D1" s="339"/>
      <c r="E1" s="339"/>
      <c r="F1" s="339"/>
      <c r="G1" s="339"/>
    </row>
    <row r="2" spans="1:7" ht="42" customHeight="1" thickBot="1">
      <c r="A2" s="340" t="s">
        <v>122</v>
      </c>
      <c r="B2" s="341"/>
      <c r="C2" s="341"/>
      <c r="D2" s="341"/>
      <c r="E2" s="341"/>
      <c r="F2" s="341"/>
      <c r="G2" s="342"/>
    </row>
    <row r="3" spans="1:7" s="13" customFormat="1" ht="14.25">
      <c r="A3" s="353" t="s">
        <v>53</v>
      </c>
      <c r="B3" s="349" t="s">
        <v>54</v>
      </c>
      <c r="C3" s="349" t="s">
        <v>55</v>
      </c>
      <c r="D3" s="349" t="s">
        <v>56</v>
      </c>
      <c r="E3" s="351"/>
      <c r="F3" s="351"/>
      <c r="G3" s="352"/>
    </row>
    <row r="4" spans="1:7" s="13" customFormat="1" ht="114.75" customHeight="1" thickBot="1">
      <c r="A4" s="354"/>
      <c r="B4" s="350"/>
      <c r="C4" s="350"/>
      <c r="D4" s="14" t="s">
        <v>57</v>
      </c>
      <c r="E4" s="14" t="s">
        <v>121</v>
      </c>
      <c r="F4" s="14" t="s">
        <v>224</v>
      </c>
      <c r="G4" s="15" t="s">
        <v>225</v>
      </c>
    </row>
    <row r="5" spans="1:7" s="13" customFormat="1" ht="21" customHeight="1" thickBot="1">
      <c r="A5" s="343" t="s">
        <v>1</v>
      </c>
      <c r="B5" s="344"/>
      <c r="C5" s="344"/>
      <c r="D5" s="344"/>
      <c r="E5" s="344"/>
      <c r="F5" s="344"/>
      <c r="G5" s="345"/>
    </row>
    <row r="6" spans="1:7" s="19" customFormat="1" ht="25.5" customHeight="1" thickBot="1">
      <c r="A6" s="16" t="s">
        <v>58</v>
      </c>
      <c r="B6" s="17"/>
      <c r="C6" s="17"/>
      <c r="D6" s="17"/>
      <c r="E6" s="17"/>
      <c r="F6" s="17"/>
      <c r="G6" s="18"/>
    </row>
    <row r="7" spans="1:10" s="19" customFormat="1" ht="63.75" customHeight="1">
      <c r="A7" s="357" t="s">
        <v>28</v>
      </c>
      <c r="B7" s="20" t="s">
        <v>59</v>
      </c>
      <c r="C7" s="21" t="s">
        <v>60</v>
      </c>
      <c r="D7" s="21">
        <v>200</v>
      </c>
      <c r="E7" s="22">
        <v>262</v>
      </c>
      <c r="F7" s="23">
        <f aca="true" t="shared" si="0" ref="F7:F25">E7/D7*100</f>
        <v>131</v>
      </c>
      <c r="G7" s="241">
        <f>F7-100</f>
        <v>31</v>
      </c>
      <c r="I7" s="66"/>
      <c r="J7" s="24"/>
    </row>
    <row r="8" spans="1:11" s="19" customFormat="1" ht="36" customHeight="1">
      <c r="A8" s="358"/>
      <c r="B8" s="25" t="s">
        <v>61</v>
      </c>
      <c r="C8" s="26" t="s">
        <v>62</v>
      </c>
      <c r="D8" s="26">
        <v>450</v>
      </c>
      <c r="E8" s="26">
        <v>450</v>
      </c>
      <c r="F8" s="239">
        <f t="shared" si="0"/>
        <v>100</v>
      </c>
      <c r="G8" s="242">
        <f aca="true" t="shared" si="1" ref="G8:G25">F8-100</f>
        <v>0</v>
      </c>
      <c r="J8" s="24"/>
      <c r="K8" s="65"/>
    </row>
    <row r="9" spans="1:7" s="19" customFormat="1" ht="48" customHeight="1" thickBot="1">
      <c r="A9" s="359"/>
      <c r="B9" s="236" t="s">
        <v>63</v>
      </c>
      <c r="C9" s="237" t="s">
        <v>60</v>
      </c>
      <c r="D9" s="237">
        <v>2000</v>
      </c>
      <c r="E9" s="237">
        <v>6472</v>
      </c>
      <c r="F9" s="34">
        <f t="shared" si="0"/>
        <v>323.6</v>
      </c>
      <c r="G9" s="243">
        <f t="shared" si="1"/>
        <v>223.60000000000002</v>
      </c>
    </row>
    <row r="10" spans="1:18" s="1" customFormat="1" ht="51.75" customHeight="1">
      <c r="A10" s="355" t="s">
        <v>30</v>
      </c>
      <c r="B10" s="28" t="s">
        <v>64</v>
      </c>
      <c r="C10" s="29" t="s">
        <v>60</v>
      </c>
      <c r="D10" s="29">
        <v>8</v>
      </c>
      <c r="E10" s="29">
        <v>16</v>
      </c>
      <c r="F10" s="23">
        <f t="shared" si="0"/>
        <v>200</v>
      </c>
      <c r="G10" s="241">
        <f t="shared" si="1"/>
        <v>100</v>
      </c>
      <c r="M10" s="68"/>
      <c r="N10" s="68"/>
      <c r="O10" s="68"/>
      <c r="P10" s="68"/>
      <c r="Q10" s="68"/>
      <c r="R10" s="68"/>
    </row>
    <row r="11" spans="1:18" s="1" customFormat="1" ht="51.75" customHeight="1">
      <c r="A11" s="347"/>
      <c r="B11" s="30" t="s">
        <v>99</v>
      </c>
      <c r="C11" s="31" t="s">
        <v>98</v>
      </c>
      <c r="D11" s="31">
        <v>20</v>
      </c>
      <c r="E11" s="31">
        <v>20</v>
      </c>
      <c r="F11" s="239">
        <f t="shared" si="0"/>
        <v>100</v>
      </c>
      <c r="G11" s="242">
        <f t="shared" si="1"/>
        <v>0</v>
      </c>
      <c r="M11" s="68"/>
      <c r="N11" s="68"/>
      <c r="O11" s="68"/>
      <c r="P11" s="68"/>
      <c r="Q11" s="68"/>
      <c r="R11" s="68"/>
    </row>
    <row r="12" spans="1:9" s="1" customFormat="1" ht="81" customHeight="1">
      <c r="A12" s="348"/>
      <c r="B12" s="30" t="s">
        <v>65</v>
      </c>
      <c r="C12" s="31" t="s">
        <v>66</v>
      </c>
      <c r="D12" s="31">
        <v>20</v>
      </c>
      <c r="E12" s="31">
        <v>56.25</v>
      </c>
      <c r="F12" s="27">
        <f t="shared" si="0"/>
        <v>281.25</v>
      </c>
      <c r="G12" s="242">
        <f t="shared" si="1"/>
        <v>181.25</v>
      </c>
      <c r="I12" s="19"/>
    </row>
    <row r="13" spans="1:9" s="1" customFormat="1" ht="66" customHeight="1">
      <c r="A13" s="348"/>
      <c r="B13" s="30" t="s">
        <v>67</v>
      </c>
      <c r="C13" s="31" t="s">
        <v>66</v>
      </c>
      <c r="D13" s="31">
        <v>100</v>
      </c>
      <c r="E13" s="31">
        <v>100</v>
      </c>
      <c r="F13" s="239">
        <f t="shared" si="0"/>
        <v>100</v>
      </c>
      <c r="G13" s="242">
        <f t="shared" si="1"/>
        <v>0</v>
      </c>
      <c r="I13" s="19"/>
    </row>
    <row r="14" spans="1:7" s="19" customFormat="1" ht="63.75" customHeight="1" thickBot="1">
      <c r="A14" s="356"/>
      <c r="B14" s="32" t="s">
        <v>68</v>
      </c>
      <c r="C14" s="33" t="s">
        <v>69</v>
      </c>
      <c r="D14" s="33">
        <v>40</v>
      </c>
      <c r="E14" s="33">
        <v>70</v>
      </c>
      <c r="F14" s="34">
        <f t="shared" si="0"/>
        <v>175</v>
      </c>
      <c r="G14" s="244">
        <f t="shared" si="1"/>
        <v>75</v>
      </c>
    </row>
    <row r="15" spans="1:7" ht="47.25" customHeight="1">
      <c r="A15" s="347" t="s">
        <v>31</v>
      </c>
      <c r="B15" s="28" t="s">
        <v>70</v>
      </c>
      <c r="C15" s="29" t="s">
        <v>66</v>
      </c>
      <c r="D15" s="29">
        <v>25.3</v>
      </c>
      <c r="E15" s="29">
        <v>25.3</v>
      </c>
      <c r="F15" s="238">
        <f t="shared" si="0"/>
        <v>100</v>
      </c>
      <c r="G15" s="241">
        <f t="shared" si="1"/>
        <v>0</v>
      </c>
    </row>
    <row r="16" spans="1:7" ht="45" customHeight="1">
      <c r="A16" s="348"/>
      <c r="B16" s="30" t="s">
        <v>71</v>
      </c>
      <c r="C16" s="31" t="s">
        <v>66</v>
      </c>
      <c r="D16" s="31">
        <v>14</v>
      </c>
      <c r="E16" s="31">
        <v>14</v>
      </c>
      <c r="F16" s="239">
        <f t="shared" si="0"/>
        <v>100</v>
      </c>
      <c r="G16" s="242">
        <f t="shared" si="1"/>
        <v>0</v>
      </c>
    </row>
    <row r="17" spans="1:7" ht="39" customHeight="1" thickBot="1">
      <c r="A17" s="348"/>
      <c r="B17" s="32" t="s">
        <v>72</v>
      </c>
      <c r="C17" s="33" t="s">
        <v>69</v>
      </c>
      <c r="D17" s="33">
        <v>10</v>
      </c>
      <c r="E17" s="33">
        <v>10</v>
      </c>
      <c r="F17" s="240">
        <f t="shared" si="0"/>
        <v>100</v>
      </c>
      <c r="G17" s="244">
        <f t="shared" si="1"/>
        <v>0</v>
      </c>
    </row>
    <row r="18" spans="1:7" ht="50.25" customHeight="1">
      <c r="A18" s="355" t="s">
        <v>73</v>
      </c>
      <c r="B18" s="28" t="s">
        <v>74</v>
      </c>
      <c r="C18" s="29" t="s">
        <v>75</v>
      </c>
      <c r="D18" s="29">
        <v>55334</v>
      </c>
      <c r="E18" s="29">
        <v>55334</v>
      </c>
      <c r="F18" s="238">
        <f t="shared" si="0"/>
        <v>100</v>
      </c>
      <c r="G18" s="241">
        <f t="shared" si="1"/>
        <v>0</v>
      </c>
    </row>
    <row r="19" spans="1:7" ht="35.25" customHeight="1">
      <c r="A19" s="348"/>
      <c r="B19" s="30" t="s">
        <v>76</v>
      </c>
      <c r="C19" s="31" t="s">
        <v>75</v>
      </c>
      <c r="D19" s="31">
        <v>54646</v>
      </c>
      <c r="E19" s="31">
        <v>54646</v>
      </c>
      <c r="F19" s="239">
        <f t="shared" si="0"/>
        <v>100</v>
      </c>
      <c r="G19" s="242">
        <f t="shared" si="1"/>
        <v>0</v>
      </c>
    </row>
    <row r="20" spans="1:7" ht="46.5" customHeight="1">
      <c r="A20" s="348"/>
      <c r="B20" s="30" t="s">
        <v>77</v>
      </c>
      <c r="C20" s="31" t="s">
        <v>75</v>
      </c>
      <c r="D20" s="31">
        <v>8767</v>
      </c>
      <c r="E20" s="31">
        <v>8767</v>
      </c>
      <c r="F20" s="239">
        <f t="shared" si="0"/>
        <v>100</v>
      </c>
      <c r="G20" s="242">
        <f t="shared" si="1"/>
        <v>0</v>
      </c>
    </row>
    <row r="21" spans="1:15" ht="40.5" customHeight="1">
      <c r="A21" s="348"/>
      <c r="B21" s="30" t="s">
        <v>78</v>
      </c>
      <c r="C21" s="31" t="s">
        <v>79</v>
      </c>
      <c r="D21" s="31">
        <v>11</v>
      </c>
      <c r="E21" s="31">
        <v>11</v>
      </c>
      <c r="F21" s="239">
        <f t="shared" si="0"/>
        <v>100</v>
      </c>
      <c r="G21" s="242">
        <f t="shared" si="1"/>
        <v>0</v>
      </c>
      <c r="O21" s="67"/>
    </row>
    <row r="22" spans="1:15" ht="33.75" customHeight="1" thickBot="1">
      <c r="A22" s="356"/>
      <c r="B22" s="32" t="s">
        <v>80</v>
      </c>
      <c r="C22" s="33" t="s">
        <v>81</v>
      </c>
      <c r="D22" s="33">
        <v>200</v>
      </c>
      <c r="E22" s="161">
        <v>331</v>
      </c>
      <c r="F22" s="34">
        <f t="shared" si="0"/>
        <v>165.5</v>
      </c>
      <c r="G22" s="244">
        <f t="shared" si="1"/>
        <v>65.5</v>
      </c>
      <c r="I22" s="8"/>
      <c r="O22" s="67"/>
    </row>
    <row r="23" spans="1:15" ht="91.5" customHeight="1">
      <c r="A23" s="360" t="s">
        <v>34</v>
      </c>
      <c r="B23" s="28" t="s">
        <v>82</v>
      </c>
      <c r="C23" s="29" t="s">
        <v>66</v>
      </c>
      <c r="D23" s="69">
        <v>30.18</v>
      </c>
      <c r="E23" s="69">
        <v>30.18</v>
      </c>
      <c r="F23" s="238">
        <f t="shared" si="0"/>
        <v>100</v>
      </c>
      <c r="G23" s="241">
        <f t="shared" si="1"/>
        <v>0</v>
      </c>
      <c r="I23" s="36"/>
      <c r="O23" s="67"/>
    </row>
    <row r="24" spans="1:15" ht="45" customHeight="1">
      <c r="A24" s="361"/>
      <c r="B24" s="30" t="s">
        <v>83</v>
      </c>
      <c r="C24" s="31" t="s">
        <v>84</v>
      </c>
      <c r="D24" s="35">
        <v>25.32</v>
      </c>
      <c r="E24" s="35">
        <v>25.32</v>
      </c>
      <c r="F24" s="239">
        <f t="shared" si="0"/>
        <v>100</v>
      </c>
      <c r="G24" s="242">
        <f t="shared" si="1"/>
        <v>0</v>
      </c>
      <c r="O24" s="67"/>
    </row>
    <row r="25" spans="1:15" ht="45" customHeight="1" thickBot="1">
      <c r="A25" s="362"/>
      <c r="B25" s="32" t="s">
        <v>85</v>
      </c>
      <c r="C25" s="33" t="s">
        <v>66</v>
      </c>
      <c r="D25" s="162">
        <v>25</v>
      </c>
      <c r="E25" s="162">
        <v>25</v>
      </c>
      <c r="F25" s="240">
        <f t="shared" si="0"/>
        <v>100</v>
      </c>
      <c r="G25" s="244">
        <f t="shared" si="1"/>
        <v>0</v>
      </c>
      <c r="O25" s="67"/>
    </row>
    <row r="26" spans="1:15" ht="17.25" customHeight="1">
      <c r="A26" s="346" t="s">
        <v>100</v>
      </c>
      <c r="B26" s="346"/>
      <c r="C26" s="346"/>
      <c r="D26" s="346"/>
      <c r="E26" s="346"/>
      <c r="F26" s="346"/>
      <c r="G26" s="346"/>
      <c r="H26" s="37"/>
      <c r="O26" s="67"/>
    </row>
    <row r="27" spans="1:15" ht="9" customHeight="1" thickBot="1">
      <c r="A27" s="38"/>
      <c r="B27" s="39"/>
      <c r="C27" s="39"/>
      <c r="D27" s="39"/>
      <c r="E27" s="39"/>
      <c r="F27" s="39"/>
      <c r="G27" s="40"/>
      <c r="H27" s="37"/>
      <c r="O27" s="67"/>
    </row>
    <row r="28" spans="1:7" ht="33" customHeight="1">
      <c r="A28" s="171" t="s">
        <v>138</v>
      </c>
      <c r="B28" s="172"/>
      <c r="C28" s="29"/>
      <c r="D28" s="69"/>
      <c r="E28" s="69"/>
      <c r="F28" s="173"/>
      <c r="G28" s="174">
        <v>19</v>
      </c>
    </row>
    <row r="29" spans="1:7" ht="42.75">
      <c r="A29" s="175" t="s">
        <v>139</v>
      </c>
      <c r="B29" s="176"/>
      <c r="C29" s="31"/>
      <c r="D29" s="35"/>
      <c r="E29" s="35"/>
      <c r="F29" s="177"/>
      <c r="G29" s="178">
        <f>G9+G10+G13+G22+G7</f>
        <v>420.1</v>
      </c>
    </row>
    <row r="30" spans="1:7" ht="42.75">
      <c r="A30" s="175" t="s">
        <v>140</v>
      </c>
      <c r="B30" s="176"/>
      <c r="C30" s="31"/>
      <c r="D30" s="35"/>
      <c r="E30" s="35"/>
      <c r="F30" s="177"/>
      <c r="G30" s="178">
        <v>0</v>
      </c>
    </row>
    <row r="31" spans="1:7" ht="28.5">
      <c r="A31" s="175" t="s">
        <v>141</v>
      </c>
      <c r="B31" s="176"/>
      <c r="C31" s="31"/>
      <c r="D31" s="35"/>
      <c r="E31" s="35"/>
      <c r="F31" s="177"/>
      <c r="G31" s="178">
        <f>G29-G30</f>
        <v>420.1</v>
      </c>
    </row>
    <row r="32" spans="1:7" ht="42.75">
      <c r="A32" s="175" t="s">
        <v>142</v>
      </c>
      <c r="B32" s="176"/>
      <c r="C32" s="31"/>
      <c r="D32" s="35"/>
      <c r="E32" s="35"/>
      <c r="F32" s="177"/>
      <c r="G32" s="179">
        <v>19</v>
      </c>
    </row>
    <row r="33" spans="1:7" ht="42.75">
      <c r="A33" s="175" t="s">
        <v>143</v>
      </c>
      <c r="B33" s="176"/>
      <c r="C33" s="31"/>
      <c r="D33" s="35"/>
      <c r="E33" s="35"/>
      <c r="F33" s="177"/>
      <c r="G33" s="179">
        <v>0</v>
      </c>
    </row>
    <row r="34" spans="1:7" ht="42.75">
      <c r="A34" s="175" t="s">
        <v>144</v>
      </c>
      <c r="B34" s="176"/>
      <c r="C34" s="31"/>
      <c r="D34" s="35"/>
      <c r="E34" s="35"/>
      <c r="F34" s="177"/>
      <c r="G34" s="179">
        <v>100</v>
      </c>
    </row>
    <row r="35" spans="1:7" ht="43.5" thickBot="1">
      <c r="A35" s="180" t="s">
        <v>145</v>
      </c>
      <c r="B35" s="33"/>
      <c r="C35" s="33"/>
      <c r="D35" s="33"/>
      <c r="E35" s="33"/>
      <c r="F35" s="33"/>
      <c r="G35" s="181">
        <v>0</v>
      </c>
    </row>
  </sheetData>
  <sheetProtection/>
  <mergeCells count="13">
    <mergeCell ref="A7:A9"/>
    <mergeCell ref="A18:A22"/>
    <mergeCell ref="A23:A25"/>
    <mergeCell ref="A1:G1"/>
    <mergeCell ref="A2:G2"/>
    <mergeCell ref="A5:G5"/>
    <mergeCell ref="A26:G26"/>
    <mergeCell ref="A15:A17"/>
    <mergeCell ref="B3:B4"/>
    <mergeCell ref="C3:C4"/>
    <mergeCell ref="D3:G3"/>
    <mergeCell ref="A3:A4"/>
    <mergeCell ref="A10:A14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70"/>
  <sheetViews>
    <sheetView zoomScale="120" zoomScaleNormal="120" zoomScaleSheetLayoutView="100" workbookViewId="0" topLeftCell="A1">
      <selection activeCell="B32" sqref="B32"/>
    </sheetView>
  </sheetViews>
  <sheetFormatPr defaultColWidth="9.33203125" defaultRowHeight="12.75"/>
  <cols>
    <col min="1" max="1" width="50.83203125" style="41" customWidth="1"/>
    <col min="2" max="2" width="79.5" style="41" customWidth="1"/>
    <col min="3" max="3" width="55.5" style="42" customWidth="1"/>
    <col min="4" max="212" width="9.33203125" style="11" customWidth="1"/>
    <col min="213" max="16384" width="9.33203125" style="1" customWidth="1"/>
  </cols>
  <sheetData>
    <row r="1" spans="1:212" s="44" customFormat="1" ht="12.75">
      <c r="A1" s="41"/>
      <c r="B1" s="41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</row>
    <row r="2" spans="1:212" s="44" customFormat="1" ht="16.5" customHeight="1" thickBot="1">
      <c r="A2" s="369"/>
      <c r="B2" s="369"/>
      <c r="C2" s="36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</row>
    <row r="3" spans="1:212" s="44" customFormat="1" ht="20.25" customHeight="1" thickBot="1">
      <c r="A3" s="370" t="s">
        <v>120</v>
      </c>
      <c r="B3" s="371"/>
      <c r="C3" s="37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</row>
    <row r="4" spans="1:212" s="49" customFormat="1" ht="29.25" thickBot="1">
      <c r="A4" s="45" t="s">
        <v>87</v>
      </c>
      <c r="B4" s="46" t="s">
        <v>88</v>
      </c>
      <c r="C4" s="47" t="s">
        <v>89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</row>
    <row r="5" spans="1:212" s="51" customFormat="1" ht="18.75" customHeight="1" thickBot="1">
      <c r="A5" s="373" t="s">
        <v>1</v>
      </c>
      <c r="B5" s="374"/>
      <c r="C5" s="375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</row>
    <row r="6" spans="1:212" s="51" customFormat="1" ht="21.75" customHeight="1">
      <c r="A6" s="366" t="s">
        <v>28</v>
      </c>
      <c r="B6" s="367"/>
      <c r="C6" s="368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</row>
    <row r="7" spans="1:212" s="51" customFormat="1" ht="54" customHeight="1">
      <c r="A7" s="53" t="s">
        <v>90</v>
      </c>
      <c r="B7" s="54" t="s">
        <v>111</v>
      </c>
      <c r="C7" s="52" t="s">
        <v>52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</row>
    <row r="8" spans="1:212" s="51" customFormat="1" ht="68.25" customHeight="1">
      <c r="A8" s="53" t="s">
        <v>21</v>
      </c>
      <c r="B8" s="55" t="s">
        <v>112</v>
      </c>
      <c r="C8" s="52" t="s">
        <v>52</v>
      </c>
      <c r="D8" s="50"/>
      <c r="E8" s="50"/>
      <c r="F8" s="50"/>
      <c r="G8" s="50"/>
      <c r="H8" s="50"/>
      <c r="I8" s="50"/>
      <c r="J8" s="50" t="s">
        <v>51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</row>
    <row r="9" spans="1:212" s="51" customFormat="1" ht="71.25" customHeight="1">
      <c r="A9" s="56" t="s">
        <v>41</v>
      </c>
      <c r="B9" s="55" t="s">
        <v>112</v>
      </c>
      <c r="C9" s="52" t="s">
        <v>52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</row>
    <row r="10" spans="1:212" s="58" customFormat="1" ht="67.5" customHeight="1" thickBot="1">
      <c r="A10" s="57" t="s">
        <v>93</v>
      </c>
      <c r="B10" s="55" t="s">
        <v>112</v>
      </c>
      <c r="C10" s="52" t="s">
        <v>52</v>
      </c>
      <c r="D10" s="11"/>
      <c r="E10" s="11"/>
      <c r="F10" s="11"/>
      <c r="G10" s="11"/>
      <c r="H10" s="11"/>
      <c r="I10" s="11" t="s">
        <v>51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</row>
    <row r="11" spans="1:212" s="58" customFormat="1" ht="20.25" customHeight="1" thickBot="1">
      <c r="A11" s="363" t="s">
        <v>30</v>
      </c>
      <c r="B11" s="364"/>
      <c r="C11" s="36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</row>
    <row r="12" spans="1:212" s="58" customFormat="1" ht="55.5" customHeight="1" thickBot="1">
      <c r="A12" s="59" t="s">
        <v>91</v>
      </c>
      <c r="B12" s="55" t="s">
        <v>112</v>
      </c>
      <c r="C12" s="52" t="s">
        <v>52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</row>
    <row r="13" spans="1:212" s="58" customFormat="1" ht="18.75" customHeight="1" thickBot="1">
      <c r="A13" s="363" t="s">
        <v>31</v>
      </c>
      <c r="B13" s="364"/>
      <c r="C13" s="36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</row>
    <row r="14" spans="1:212" s="58" customFormat="1" ht="39.75" customHeight="1">
      <c r="A14" s="163" t="s">
        <v>101</v>
      </c>
      <c r="B14" s="55" t="s">
        <v>112</v>
      </c>
      <c r="C14" s="164" t="s">
        <v>52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</row>
    <row r="15" spans="1:212" s="58" customFormat="1" ht="41.25" customHeight="1" thickBot="1">
      <c r="A15" s="165" t="s">
        <v>32</v>
      </c>
      <c r="B15" s="166" t="s">
        <v>112</v>
      </c>
      <c r="C15" s="167" t="s">
        <v>52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</row>
    <row r="16" spans="1:212" s="58" customFormat="1" ht="22.5" customHeight="1" thickBot="1">
      <c r="A16" s="363" t="s">
        <v>33</v>
      </c>
      <c r="B16" s="364"/>
      <c r="C16" s="36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</row>
    <row r="17" spans="1:212" s="58" customFormat="1" ht="52.5" customHeight="1" thickBot="1">
      <c r="A17" s="62" t="s">
        <v>114</v>
      </c>
      <c r="B17" s="166" t="s">
        <v>112</v>
      </c>
      <c r="C17" s="167" t="s">
        <v>52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</row>
    <row r="18" spans="1:212" s="58" customFormat="1" ht="21.75" customHeight="1" thickBot="1">
      <c r="A18" s="363" t="s">
        <v>34</v>
      </c>
      <c r="B18" s="364"/>
      <c r="C18" s="36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</row>
    <row r="19" spans="1:212" s="58" customFormat="1" ht="36" customHeight="1">
      <c r="A19" s="73" t="s">
        <v>46</v>
      </c>
      <c r="B19" s="169" t="s">
        <v>124</v>
      </c>
      <c r="C19" s="158" t="s">
        <v>52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</row>
    <row r="20" spans="1:212" s="58" customFormat="1" ht="39.75" customHeight="1">
      <c r="A20" s="56" t="s">
        <v>103</v>
      </c>
      <c r="B20" s="60" t="s">
        <v>125</v>
      </c>
      <c r="C20" s="157" t="s">
        <v>52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</row>
    <row r="21" spans="1:212" s="58" customFormat="1" ht="81.75" customHeight="1">
      <c r="A21" s="61" t="s">
        <v>106</v>
      </c>
      <c r="B21" s="60" t="s">
        <v>126</v>
      </c>
      <c r="C21" s="157" t="s">
        <v>52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</row>
    <row r="22" spans="1:212" s="58" customFormat="1" ht="36" customHeight="1">
      <c r="A22" s="56" t="s">
        <v>47</v>
      </c>
      <c r="B22" s="60" t="s">
        <v>127</v>
      </c>
      <c r="C22" s="157" t="s">
        <v>52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</row>
    <row r="23" spans="1:212" s="58" customFormat="1" ht="42" customHeight="1">
      <c r="A23" s="56" t="s">
        <v>48</v>
      </c>
      <c r="B23" s="60" t="s">
        <v>128</v>
      </c>
      <c r="C23" s="157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</row>
    <row r="24" spans="1:212" s="58" customFormat="1" ht="64.5" customHeight="1">
      <c r="A24" s="56" t="s">
        <v>49</v>
      </c>
      <c r="B24" s="60" t="s">
        <v>129</v>
      </c>
      <c r="C24" s="157" t="s">
        <v>52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</row>
    <row r="25" spans="1:212" s="58" customFormat="1" ht="35.25" customHeight="1">
      <c r="A25" s="61" t="s">
        <v>2</v>
      </c>
      <c r="B25" s="60" t="s">
        <v>130</v>
      </c>
      <c r="C25" s="157" t="s">
        <v>52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</row>
    <row r="26" spans="1:212" s="58" customFormat="1" ht="35.25" customHeight="1">
      <c r="A26" s="62" t="s">
        <v>94</v>
      </c>
      <c r="B26" s="60" t="s">
        <v>131</v>
      </c>
      <c r="C26" s="157" t="s">
        <v>52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</row>
    <row r="27" spans="1:212" s="58" customFormat="1" ht="34.5" customHeight="1">
      <c r="A27" s="62" t="s">
        <v>24</v>
      </c>
      <c r="B27" s="60" t="s">
        <v>132</v>
      </c>
      <c r="C27" s="157" t="s">
        <v>52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</row>
    <row r="28" spans="1:212" s="58" customFormat="1" ht="52.5" customHeight="1">
      <c r="A28" s="62" t="s">
        <v>25</v>
      </c>
      <c r="B28" s="60" t="s">
        <v>133</v>
      </c>
      <c r="C28" s="157" t="s">
        <v>52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</row>
    <row r="29" spans="1:212" s="58" customFormat="1" ht="35.25" customHeight="1">
      <c r="A29" s="62" t="s">
        <v>95</v>
      </c>
      <c r="B29" s="60" t="s">
        <v>134</v>
      </c>
      <c r="C29" s="157" t="s">
        <v>52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</row>
    <row r="30" spans="1:212" s="58" customFormat="1" ht="51" customHeight="1">
      <c r="A30" s="62" t="s">
        <v>23</v>
      </c>
      <c r="B30" s="60" t="s">
        <v>135</v>
      </c>
      <c r="C30" s="157" t="s">
        <v>52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</row>
    <row r="31" spans="1:212" s="58" customFormat="1" ht="42.75" customHeight="1">
      <c r="A31" s="62" t="s">
        <v>50</v>
      </c>
      <c r="B31" s="168" t="s">
        <v>136</v>
      </c>
      <c r="C31" s="157" t="s">
        <v>52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</row>
    <row r="32" spans="1:212" s="58" customFormat="1" ht="33.75" customHeight="1">
      <c r="A32" s="56" t="s">
        <v>96</v>
      </c>
      <c r="B32" s="156" t="s">
        <v>137</v>
      </c>
      <c r="C32" s="157" t="s">
        <v>52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</row>
    <row r="33" spans="1:212" s="58" customFormat="1" ht="33.75" customHeight="1">
      <c r="A33" s="62" t="s">
        <v>119</v>
      </c>
      <c r="B33" s="156" t="s">
        <v>244</v>
      </c>
      <c r="C33" s="157" t="s">
        <v>52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</row>
    <row r="34" spans="1:212" s="58" customFormat="1" ht="33.75" customHeight="1">
      <c r="A34" s="62" t="s">
        <v>116</v>
      </c>
      <c r="B34" s="156" t="s">
        <v>245</v>
      </c>
      <c r="C34" s="157" t="s">
        <v>52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</row>
    <row r="35" spans="1:212" s="58" customFormat="1" ht="45.75" customHeight="1">
      <c r="A35" s="62" t="s">
        <v>117</v>
      </c>
      <c r="B35" s="156" t="s">
        <v>246</v>
      </c>
      <c r="C35" s="157" t="s">
        <v>52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</row>
    <row r="36" spans="1:212" s="58" customFormat="1" ht="33.75" customHeight="1">
      <c r="A36" s="56" t="s">
        <v>118</v>
      </c>
      <c r="B36" s="156" t="s">
        <v>247</v>
      </c>
      <c r="C36" s="157" t="s">
        <v>52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</row>
    <row r="37" spans="1:212" s="58" customFormat="1" ht="33.75" customHeight="1" thickBot="1">
      <c r="A37" s="170" t="s">
        <v>6</v>
      </c>
      <c r="B37" s="153" t="s">
        <v>112</v>
      </c>
      <c r="C37" s="159" t="s">
        <v>52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</row>
    <row r="38" spans="1:212" s="58" customFormat="1" ht="17.25" customHeight="1" thickBot="1">
      <c r="A38" s="377" t="s">
        <v>43</v>
      </c>
      <c r="B38" s="378"/>
      <c r="C38" s="37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</row>
    <row r="39" spans="1:212" s="58" customFormat="1" ht="63" customHeight="1">
      <c r="A39" s="73" t="s">
        <v>44</v>
      </c>
      <c r="B39" s="71" t="s">
        <v>112</v>
      </c>
      <c r="C39" s="158" t="s">
        <v>52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</row>
    <row r="40" spans="1:212" s="58" customFormat="1" ht="33.75">
      <c r="A40" s="56" t="s">
        <v>7</v>
      </c>
      <c r="B40" s="55" t="s">
        <v>112</v>
      </c>
      <c r="C40" s="157" t="s">
        <v>52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</row>
    <row r="41" spans="1:212" s="58" customFormat="1" ht="46.5" customHeight="1">
      <c r="A41" s="56" t="s">
        <v>8</v>
      </c>
      <c r="B41" s="55" t="s">
        <v>112</v>
      </c>
      <c r="C41" s="157" t="s">
        <v>52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</row>
    <row r="42" spans="1:212" s="58" customFormat="1" ht="56.25">
      <c r="A42" s="56" t="s">
        <v>92</v>
      </c>
      <c r="B42" s="55" t="s">
        <v>112</v>
      </c>
      <c r="C42" s="157" t="s">
        <v>52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</row>
    <row r="43" spans="1:212" s="58" customFormat="1" ht="63.75" customHeight="1">
      <c r="A43" s="56" t="s">
        <v>42</v>
      </c>
      <c r="B43" s="55" t="s">
        <v>112</v>
      </c>
      <c r="C43" s="157" t="s">
        <v>52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</row>
    <row r="44" spans="1:212" s="58" customFormat="1" ht="107.25" customHeight="1" thickBot="1">
      <c r="A44" s="72" t="s">
        <v>104</v>
      </c>
      <c r="B44" s="70" t="s">
        <v>112</v>
      </c>
      <c r="C44" s="159" t="s">
        <v>52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</row>
    <row r="45" spans="1:3" ht="17.25" customHeight="1">
      <c r="A45" s="376" t="s">
        <v>102</v>
      </c>
      <c r="B45" s="376"/>
      <c r="C45" s="376"/>
    </row>
    <row r="46" spans="1:3" ht="28.5" customHeight="1">
      <c r="A46" s="63"/>
      <c r="B46" s="63"/>
      <c r="C46" s="64"/>
    </row>
    <row r="47" spans="1:3" ht="12.75">
      <c r="A47" s="63"/>
      <c r="B47" s="63"/>
      <c r="C47" s="64"/>
    </row>
    <row r="48" spans="1:3" ht="12.75">
      <c r="A48" s="63"/>
      <c r="B48" s="63"/>
      <c r="C48" s="64"/>
    </row>
    <row r="49" spans="1:3" ht="12.75">
      <c r="A49" s="63"/>
      <c r="B49" s="63"/>
      <c r="C49" s="64"/>
    </row>
    <row r="50" spans="1:3" ht="12.75">
      <c r="A50" s="63"/>
      <c r="B50" s="63"/>
      <c r="C50" s="64"/>
    </row>
    <row r="51" spans="1:3" ht="12.75">
      <c r="A51" s="63"/>
      <c r="B51" s="63"/>
      <c r="C51" s="64"/>
    </row>
    <row r="52" spans="1:3" ht="12.75">
      <c r="A52" s="63"/>
      <c r="B52" s="63"/>
      <c r="C52" s="64"/>
    </row>
    <row r="53" spans="1:3" ht="12.75">
      <c r="A53" s="63"/>
      <c r="B53" s="63"/>
      <c r="C53" s="64"/>
    </row>
    <row r="54" spans="1:3" ht="12.75">
      <c r="A54" s="63"/>
      <c r="B54" s="63"/>
      <c r="C54" s="64"/>
    </row>
    <row r="55" spans="1:3" ht="12.75">
      <c r="A55" s="63"/>
      <c r="B55" s="63"/>
      <c r="C55" s="64"/>
    </row>
    <row r="56" spans="1:3" ht="12.75">
      <c r="A56" s="63"/>
      <c r="B56" s="63"/>
      <c r="C56" s="64"/>
    </row>
    <row r="57" spans="1:3" ht="12.75">
      <c r="A57" s="63"/>
      <c r="B57" s="63"/>
      <c r="C57" s="64"/>
    </row>
    <row r="58" spans="1:3" ht="12.75">
      <c r="A58" s="63"/>
      <c r="B58" s="63"/>
      <c r="C58" s="64"/>
    </row>
    <row r="59" spans="1:3" ht="12.75">
      <c r="A59" s="63"/>
      <c r="B59" s="63"/>
      <c r="C59" s="64"/>
    </row>
    <row r="60" spans="1:3" ht="12.75">
      <c r="A60" s="63"/>
      <c r="B60" s="63"/>
      <c r="C60" s="64"/>
    </row>
    <row r="61" spans="1:3" ht="12.75">
      <c r="A61" s="63"/>
      <c r="B61" s="63"/>
      <c r="C61" s="64"/>
    </row>
    <row r="62" spans="1:3" ht="12.75">
      <c r="A62" s="63"/>
      <c r="B62" s="63"/>
      <c r="C62" s="64"/>
    </row>
    <row r="63" spans="1:3" ht="12.75">
      <c r="A63" s="63"/>
      <c r="B63" s="63"/>
      <c r="C63" s="64"/>
    </row>
    <row r="64" spans="1:3" ht="12.75">
      <c r="A64" s="63"/>
      <c r="B64" s="63"/>
      <c r="C64" s="64"/>
    </row>
    <row r="65" spans="1:3" ht="12.75">
      <c r="A65" s="63"/>
      <c r="B65" s="63"/>
      <c r="C65" s="64"/>
    </row>
    <row r="66" spans="1:3" ht="12.75">
      <c r="A66" s="63"/>
      <c r="B66" s="63"/>
      <c r="C66" s="64"/>
    </row>
    <row r="67" spans="1:3" ht="12.75">
      <c r="A67" s="63"/>
      <c r="B67" s="63"/>
      <c r="C67" s="64"/>
    </row>
    <row r="68" spans="1:3" ht="12.75">
      <c r="A68" s="63"/>
      <c r="B68" s="63"/>
      <c r="C68" s="64"/>
    </row>
    <row r="69" spans="1:3" ht="12.75">
      <c r="A69" s="63"/>
      <c r="B69" s="63"/>
      <c r="C69" s="64"/>
    </row>
    <row r="70" spans="1:3" ht="12.75">
      <c r="A70" s="63"/>
      <c r="B70" s="63"/>
      <c r="C70" s="64"/>
    </row>
  </sheetData>
  <sheetProtection/>
  <mergeCells count="10">
    <mergeCell ref="A45:C45"/>
    <mergeCell ref="A18:C18"/>
    <mergeCell ref="A13:C13"/>
    <mergeCell ref="A16:C16"/>
    <mergeCell ref="A38:C38"/>
    <mergeCell ref="A11:C11"/>
    <mergeCell ref="A6:C6"/>
    <mergeCell ref="A2:C2"/>
    <mergeCell ref="A3:C3"/>
    <mergeCell ref="A5:C5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Normal="80" zoomScaleSheetLayoutView="100" workbookViewId="0" topLeftCell="A1">
      <selection activeCell="B35" sqref="B35"/>
    </sheetView>
  </sheetViews>
  <sheetFormatPr defaultColWidth="9.33203125" defaultRowHeight="12.75"/>
  <cols>
    <col min="1" max="1" width="34.16015625" style="0" customWidth="1"/>
    <col min="2" max="2" width="56" style="41" customWidth="1"/>
    <col min="3" max="3" width="52.33203125" style="41" customWidth="1"/>
    <col min="4" max="4" width="34.5" style="41" customWidth="1"/>
    <col min="5" max="5" width="17.83203125" style="41" customWidth="1"/>
    <col min="6" max="6" width="17.16015625" style="41" customWidth="1"/>
    <col min="7" max="7" width="31" style="41" customWidth="1"/>
  </cols>
  <sheetData>
    <row r="1" ht="16.5" thickBot="1">
      <c r="C1" s="182" t="s">
        <v>256</v>
      </c>
    </row>
    <row r="2" spans="1:7" ht="43.5" customHeight="1" thickBot="1">
      <c r="A2" s="380" t="s">
        <v>254</v>
      </c>
      <c r="B2" s="381"/>
      <c r="C2" s="382"/>
      <c r="G2" s="183"/>
    </row>
    <row r="3" spans="1:7" ht="39" customHeight="1">
      <c r="A3" s="184" t="s">
        <v>146</v>
      </c>
      <c r="B3" s="185" t="s">
        <v>147</v>
      </c>
      <c r="C3" s="186" t="s">
        <v>148</v>
      </c>
      <c r="G3" s="183"/>
    </row>
    <row r="4" spans="1:7" ht="50.25" customHeight="1">
      <c r="A4" s="187" t="s">
        <v>149</v>
      </c>
      <c r="B4" s="188">
        <v>420.1</v>
      </c>
      <c r="C4" s="189"/>
      <c r="G4" s="183"/>
    </row>
    <row r="5" spans="1:7" ht="48.75" customHeight="1">
      <c r="A5" s="187" t="s">
        <v>150</v>
      </c>
      <c r="B5" s="190" t="s">
        <v>52</v>
      </c>
      <c r="C5" s="191"/>
      <c r="G5" s="183"/>
    </row>
    <row r="6" spans="1:7" ht="52.5" customHeight="1" thickBot="1">
      <c r="A6" s="192" t="s">
        <v>151</v>
      </c>
      <c r="B6" s="193" t="s">
        <v>52</v>
      </c>
      <c r="C6" s="194"/>
      <c r="G6" s="183"/>
    </row>
    <row r="7" ht="15.75">
      <c r="G7" s="183"/>
    </row>
    <row r="8" ht="15.75">
      <c r="G8" s="183"/>
    </row>
    <row r="9" ht="15.75">
      <c r="G9" s="183"/>
    </row>
    <row r="10" ht="15.75">
      <c r="G10" s="183"/>
    </row>
    <row r="11" ht="15.75">
      <c r="G11" s="183"/>
    </row>
    <row r="12" ht="15.75">
      <c r="G12" s="183"/>
    </row>
    <row r="13" ht="15.75">
      <c r="G13" s="183"/>
    </row>
    <row r="14" ht="15.75">
      <c r="G14" s="183"/>
    </row>
    <row r="15" ht="15.75">
      <c r="G15" s="183"/>
    </row>
    <row r="16" ht="15.75">
      <c r="G16" s="183"/>
    </row>
    <row r="17" ht="15.75">
      <c r="G17" s="183"/>
    </row>
    <row r="18" ht="15.75">
      <c r="G18" s="183"/>
    </row>
    <row r="19" ht="15.75">
      <c r="G19" s="183"/>
    </row>
  </sheetData>
  <sheetProtection/>
  <mergeCells count="1">
    <mergeCell ref="A2:C2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0"/>
  <sheetViews>
    <sheetView workbookViewId="0" topLeftCell="A157">
      <selection activeCell="L73" sqref="L73"/>
    </sheetView>
  </sheetViews>
  <sheetFormatPr defaultColWidth="9.33203125" defaultRowHeight="12.75"/>
  <cols>
    <col min="1" max="1" width="8.66015625" style="0" customWidth="1"/>
    <col min="2" max="2" width="52.83203125" style="0" customWidth="1"/>
    <col min="3" max="3" width="33" style="0" customWidth="1"/>
    <col min="4" max="4" width="21.33203125" style="0" customWidth="1"/>
    <col min="5" max="5" width="17.5" style="0" customWidth="1"/>
    <col min="6" max="6" width="20" style="0" customWidth="1"/>
    <col min="7" max="7" width="21" style="0" customWidth="1"/>
    <col min="8" max="8" width="51.5" style="0" customWidth="1"/>
    <col min="9" max="9" width="12.16015625" style="0" customWidth="1"/>
    <col min="10" max="10" width="14.16015625" style="0" customWidth="1"/>
    <col min="11" max="11" width="19.5" style="0" customWidth="1"/>
  </cols>
  <sheetData>
    <row r="1" spans="9:11" ht="16.5" thickBot="1">
      <c r="I1" s="462" t="s">
        <v>255</v>
      </c>
      <c r="J1" s="462"/>
      <c r="K1" s="462"/>
    </row>
    <row r="2" spans="1:11" ht="23.25" customHeight="1" thickBot="1">
      <c r="A2" s="452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4"/>
    </row>
    <row r="3" spans="1:11" ht="56.25" customHeight="1" thickBot="1">
      <c r="A3" s="445" t="s">
        <v>152</v>
      </c>
      <c r="B3" s="445" t="s">
        <v>153</v>
      </c>
      <c r="C3" s="445" t="s">
        <v>154</v>
      </c>
      <c r="D3" s="445" t="s">
        <v>155</v>
      </c>
      <c r="E3" s="445" t="s">
        <v>156</v>
      </c>
      <c r="F3" s="445" t="s">
        <v>157</v>
      </c>
      <c r="G3" s="445" t="s">
        <v>158</v>
      </c>
      <c r="H3" s="445" t="s">
        <v>159</v>
      </c>
      <c r="I3" s="455" t="s">
        <v>160</v>
      </c>
      <c r="J3" s="456"/>
      <c r="K3" s="457"/>
    </row>
    <row r="4" spans="1:11" ht="27.75" customHeight="1" thickBot="1">
      <c r="A4" s="446"/>
      <c r="B4" s="446"/>
      <c r="C4" s="446"/>
      <c r="D4" s="446"/>
      <c r="E4" s="446"/>
      <c r="F4" s="446"/>
      <c r="G4" s="446"/>
      <c r="H4" s="446"/>
      <c r="I4" s="455" t="s">
        <v>161</v>
      </c>
      <c r="J4" s="457"/>
      <c r="K4" s="195" t="s">
        <v>162</v>
      </c>
    </row>
    <row r="5" spans="1:11" ht="33.75" customHeight="1" thickBot="1">
      <c r="A5" s="447"/>
      <c r="B5" s="447"/>
      <c r="C5" s="447"/>
      <c r="D5" s="447"/>
      <c r="E5" s="447"/>
      <c r="F5" s="447"/>
      <c r="G5" s="447"/>
      <c r="H5" s="447"/>
      <c r="I5" s="195" t="s">
        <v>163</v>
      </c>
      <c r="J5" s="195" t="s">
        <v>164</v>
      </c>
      <c r="K5" s="196"/>
    </row>
    <row r="6" spans="1:11" ht="19.5" customHeight="1">
      <c r="A6" s="448">
        <v>1</v>
      </c>
      <c r="B6" s="434" t="s">
        <v>28</v>
      </c>
      <c r="C6" s="197" t="s">
        <v>165</v>
      </c>
      <c r="D6" s="198">
        <f>+D10+D14+D18+D22</f>
        <v>14.19</v>
      </c>
      <c r="E6" s="198">
        <f>+E10+E14+E18+E22</f>
        <v>13.52</v>
      </c>
      <c r="F6" s="199"/>
      <c r="G6" s="198">
        <f>G10+G14+G18+G22</f>
        <v>13.52</v>
      </c>
      <c r="H6" s="200"/>
      <c r="I6" s="200"/>
      <c r="J6" s="200"/>
      <c r="K6" s="201"/>
    </row>
    <row r="7" spans="1:11" ht="21" customHeight="1">
      <c r="A7" s="449"/>
      <c r="B7" s="435"/>
      <c r="C7" s="202" t="s">
        <v>166</v>
      </c>
      <c r="D7" s="203">
        <f>D11+D15+D19+D23</f>
        <v>0.21000000000000002</v>
      </c>
      <c r="E7" s="203">
        <f>E11+E15+E19+E23</f>
        <v>0.21000000000000002</v>
      </c>
      <c r="F7" s="204"/>
      <c r="G7" s="203">
        <f>G11+G15+G19+G23</f>
        <v>0.21000000000000002</v>
      </c>
      <c r="H7" s="204"/>
      <c r="I7" s="204"/>
      <c r="J7" s="204"/>
      <c r="K7" s="205"/>
    </row>
    <row r="8" spans="1:11" ht="19.5" customHeight="1">
      <c r="A8" s="449"/>
      <c r="B8" s="435"/>
      <c r="C8" s="202" t="s">
        <v>167</v>
      </c>
      <c r="D8" s="203">
        <v>0</v>
      </c>
      <c r="E8" s="204">
        <v>0</v>
      </c>
      <c r="F8" s="204"/>
      <c r="G8" s="204"/>
      <c r="H8" s="204"/>
      <c r="I8" s="204"/>
      <c r="J8" s="204"/>
      <c r="K8" s="205"/>
    </row>
    <row r="9" spans="1:11" ht="17.25" customHeight="1">
      <c r="A9" s="450"/>
      <c r="B9" s="436"/>
      <c r="C9" s="206" t="s">
        <v>168</v>
      </c>
      <c r="D9" s="207">
        <f>D6+D7+D8</f>
        <v>14.4</v>
      </c>
      <c r="E9" s="207">
        <f>E6+E7+E8</f>
        <v>13.73</v>
      </c>
      <c r="F9" s="208">
        <v>100</v>
      </c>
      <c r="G9" s="207">
        <f>G6+G7+G8</f>
        <v>13.73</v>
      </c>
      <c r="H9" s="204"/>
      <c r="I9" s="204"/>
      <c r="J9" s="204"/>
      <c r="K9" s="205"/>
    </row>
    <row r="10" spans="1:11" ht="33" customHeight="1">
      <c r="A10" s="390" t="s">
        <v>169</v>
      </c>
      <c r="B10" s="442" t="s">
        <v>171</v>
      </c>
      <c r="C10" s="209" t="s">
        <v>165</v>
      </c>
      <c r="D10" s="203">
        <v>7.6</v>
      </c>
      <c r="E10" s="203">
        <v>7.12</v>
      </c>
      <c r="F10" s="204"/>
      <c r="G10" s="204">
        <v>7.12</v>
      </c>
      <c r="H10" s="415" t="s">
        <v>172</v>
      </c>
      <c r="I10" s="415">
        <v>200</v>
      </c>
      <c r="J10" s="415">
        <v>262</v>
      </c>
      <c r="K10" s="420">
        <f>J10/I10*100</f>
        <v>131</v>
      </c>
    </row>
    <row r="11" spans="1:11" ht="15">
      <c r="A11" s="391"/>
      <c r="B11" s="443"/>
      <c r="C11" s="202" t="s">
        <v>166</v>
      </c>
      <c r="D11" s="203">
        <v>0</v>
      </c>
      <c r="E11" s="204">
        <v>0</v>
      </c>
      <c r="F11" s="204"/>
      <c r="G11" s="204">
        <v>0</v>
      </c>
      <c r="H11" s="416"/>
      <c r="I11" s="416"/>
      <c r="J11" s="416"/>
      <c r="K11" s="421"/>
    </row>
    <row r="12" spans="1:11" ht="15">
      <c r="A12" s="391"/>
      <c r="B12" s="443"/>
      <c r="C12" s="202" t="s">
        <v>167</v>
      </c>
      <c r="D12" s="203">
        <v>0</v>
      </c>
      <c r="E12" s="204">
        <v>0</v>
      </c>
      <c r="F12" s="204"/>
      <c r="G12" s="204">
        <v>0</v>
      </c>
      <c r="H12" s="416"/>
      <c r="I12" s="416"/>
      <c r="J12" s="416"/>
      <c r="K12" s="421"/>
    </row>
    <row r="13" spans="1:11" ht="15">
      <c r="A13" s="399"/>
      <c r="B13" s="451"/>
      <c r="C13" s="206" t="s">
        <v>168</v>
      </c>
      <c r="D13" s="203">
        <f>D10+D11+D12</f>
        <v>7.6</v>
      </c>
      <c r="E13" s="203">
        <f>E10+E11+E12</f>
        <v>7.12</v>
      </c>
      <c r="F13" s="204">
        <v>100</v>
      </c>
      <c r="G13" s="203">
        <f>G10+G11+G12</f>
        <v>7.12</v>
      </c>
      <c r="H13" s="419"/>
      <c r="I13" s="419"/>
      <c r="J13" s="419"/>
      <c r="K13" s="422"/>
    </row>
    <row r="14" spans="1:11" ht="33" customHeight="1">
      <c r="A14" s="390" t="s">
        <v>170</v>
      </c>
      <c r="B14" s="442" t="s">
        <v>21</v>
      </c>
      <c r="C14" s="209" t="s">
        <v>165</v>
      </c>
      <c r="D14" s="203">
        <v>6.59</v>
      </c>
      <c r="E14" s="203">
        <v>6.4</v>
      </c>
      <c r="F14" s="204"/>
      <c r="G14" s="203">
        <v>6.4</v>
      </c>
      <c r="H14" s="415" t="s">
        <v>174</v>
      </c>
      <c r="I14" s="415">
        <v>3</v>
      </c>
      <c r="J14" s="415">
        <v>31</v>
      </c>
      <c r="K14" s="420">
        <f>J14/I14*100</f>
        <v>1033.3333333333335</v>
      </c>
    </row>
    <row r="15" spans="1:11" ht="15">
      <c r="A15" s="391"/>
      <c r="B15" s="443"/>
      <c r="C15" s="202" t="s">
        <v>166</v>
      </c>
      <c r="D15" s="203">
        <v>0</v>
      </c>
      <c r="E15" s="204">
        <v>0</v>
      </c>
      <c r="F15" s="204"/>
      <c r="G15" s="204"/>
      <c r="H15" s="416"/>
      <c r="I15" s="416"/>
      <c r="J15" s="416"/>
      <c r="K15" s="421"/>
    </row>
    <row r="16" spans="1:11" ht="15">
      <c r="A16" s="391"/>
      <c r="B16" s="443"/>
      <c r="C16" s="202" t="s">
        <v>167</v>
      </c>
      <c r="D16" s="203">
        <v>0</v>
      </c>
      <c r="E16" s="204">
        <v>0</v>
      </c>
      <c r="F16" s="204"/>
      <c r="G16" s="204"/>
      <c r="H16" s="416"/>
      <c r="I16" s="416"/>
      <c r="J16" s="416"/>
      <c r="K16" s="421"/>
    </row>
    <row r="17" spans="1:11" ht="15">
      <c r="A17" s="399"/>
      <c r="B17" s="451"/>
      <c r="C17" s="206" t="s">
        <v>168</v>
      </c>
      <c r="D17" s="203">
        <f>D14+D15+D16</f>
        <v>6.59</v>
      </c>
      <c r="E17" s="203">
        <f>E14+E15+E16</f>
        <v>6.4</v>
      </c>
      <c r="F17" s="204">
        <v>100</v>
      </c>
      <c r="G17" s="203">
        <f>G14+G15+G16</f>
        <v>6.4</v>
      </c>
      <c r="H17" s="419"/>
      <c r="I17" s="419"/>
      <c r="J17" s="419"/>
      <c r="K17" s="422"/>
    </row>
    <row r="18" spans="1:11" ht="68.25" customHeight="1">
      <c r="A18" s="390" t="s">
        <v>173</v>
      </c>
      <c r="B18" s="442" t="s">
        <v>176</v>
      </c>
      <c r="C18" s="209" t="s">
        <v>165</v>
      </c>
      <c r="D18" s="203">
        <v>0</v>
      </c>
      <c r="E18" s="204">
        <v>0</v>
      </c>
      <c r="F18" s="204"/>
      <c r="G18" s="204">
        <v>0</v>
      </c>
      <c r="H18" s="415" t="s">
        <v>177</v>
      </c>
      <c r="I18" s="415">
        <v>100</v>
      </c>
      <c r="J18" s="415">
        <v>100</v>
      </c>
      <c r="K18" s="409">
        <v>100</v>
      </c>
    </row>
    <row r="19" spans="1:11" ht="15">
      <c r="A19" s="391"/>
      <c r="B19" s="443"/>
      <c r="C19" s="202" t="s">
        <v>166</v>
      </c>
      <c r="D19" s="203">
        <v>0.17</v>
      </c>
      <c r="E19" s="204">
        <v>0.17</v>
      </c>
      <c r="F19" s="204"/>
      <c r="G19" s="204">
        <v>0.17</v>
      </c>
      <c r="H19" s="416"/>
      <c r="I19" s="416"/>
      <c r="J19" s="416"/>
      <c r="K19" s="410"/>
    </row>
    <row r="20" spans="1:11" ht="15">
      <c r="A20" s="391"/>
      <c r="B20" s="443"/>
      <c r="C20" s="202" t="s">
        <v>167</v>
      </c>
      <c r="D20" s="203">
        <v>0</v>
      </c>
      <c r="E20" s="204">
        <v>0</v>
      </c>
      <c r="F20" s="204"/>
      <c r="G20" s="204">
        <v>0</v>
      </c>
      <c r="H20" s="416"/>
      <c r="I20" s="416"/>
      <c r="J20" s="416"/>
      <c r="K20" s="410"/>
    </row>
    <row r="21" spans="1:11" ht="20.25" customHeight="1">
      <c r="A21" s="399"/>
      <c r="B21" s="451"/>
      <c r="C21" s="206" t="s">
        <v>168</v>
      </c>
      <c r="D21" s="203">
        <f>D18+D19+D20</f>
        <v>0.17</v>
      </c>
      <c r="E21" s="203">
        <f>E18+E19+E20</f>
        <v>0.17</v>
      </c>
      <c r="F21" s="204">
        <v>100</v>
      </c>
      <c r="G21" s="203">
        <f>G18+G19+G20</f>
        <v>0.17</v>
      </c>
      <c r="H21" s="419"/>
      <c r="I21" s="419"/>
      <c r="J21" s="419"/>
      <c r="K21" s="418"/>
    </row>
    <row r="22" spans="1:11" ht="72.75" customHeight="1">
      <c r="A22" s="390" t="s">
        <v>175</v>
      </c>
      <c r="B22" s="442" t="s">
        <v>178</v>
      </c>
      <c r="C22" s="209" t="s">
        <v>165</v>
      </c>
      <c r="D22" s="203">
        <v>0</v>
      </c>
      <c r="E22" s="204">
        <v>0</v>
      </c>
      <c r="F22" s="204"/>
      <c r="G22" s="204">
        <v>0</v>
      </c>
      <c r="H22" s="415" t="s">
        <v>177</v>
      </c>
      <c r="I22" s="415">
        <v>100</v>
      </c>
      <c r="J22" s="415">
        <v>100</v>
      </c>
      <c r="K22" s="409">
        <v>100</v>
      </c>
    </row>
    <row r="23" spans="1:11" ht="15">
      <c r="A23" s="391"/>
      <c r="B23" s="443"/>
      <c r="C23" s="202" t="s">
        <v>166</v>
      </c>
      <c r="D23" s="203">
        <v>0.04</v>
      </c>
      <c r="E23" s="203">
        <v>0.04</v>
      </c>
      <c r="F23" s="204"/>
      <c r="G23" s="204">
        <v>0.04</v>
      </c>
      <c r="H23" s="416"/>
      <c r="I23" s="416"/>
      <c r="J23" s="416"/>
      <c r="K23" s="410"/>
    </row>
    <row r="24" spans="1:11" ht="15">
      <c r="A24" s="391"/>
      <c r="B24" s="443"/>
      <c r="C24" s="202" t="s">
        <v>167</v>
      </c>
      <c r="D24" s="203">
        <v>0</v>
      </c>
      <c r="E24" s="204">
        <v>0</v>
      </c>
      <c r="F24" s="204"/>
      <c r="G24" s="204">
        <v>0</v>
      </c>
      <c r="H24" s="416"/>
      <c r="I24" s="416"/>
      <c r="J24" s="416"/>
      <c r="K24" s="410"/>
    </row>
    <row r="25" spans="1:11" ht="15.75" thickBot="1">
      <c r="A25" s="392"/>
      <c r="B25" s="444"/>
      <c r="C25" s="213" t="s">
        <v>168</v>
      </c>
      <c r="D25" s="214">
        <f>D22+D23+D24</f>
        <v>0.04</v>
      </c>
      <c r="E25" s="214">
        <f>E22+E23+E24</f>
        <v>0.04</v>
      </c>
      <c r="F25" s="215">
        <v>100</v>
      </c>
      <c r="G25" s="214">
        <f>G22+G23+G24</f>
        <v>0.04</v>
      </c>
      <c r="H25" s="417"/>
      <c r="I25" s="417"/>
      <c r="J25" s="417"/>
      <c r="K25" s="411"/>
    </row>
    <row r="26" spans="1:11" ht="16.5" customHeight="1">
      <c r="A26" s="437" t="s">
        <v>179</v>
      </c>
      <c r="B26" s="434" t="s">
        <v>30</v>
      </c>
      <c r="C26" s="197" t="s">
        <v>165</v>
      </c>
      <c r="D26" s="198">
        <f>D30</f>
        <v>2.55</v>
      </c>
      <c r="E26" s="198">
        <f>E30</f>
        <v>2.55</v>
      </c>
      <c r="F26" s="200"/>
      <c r="G26" s="198">
        <f>G30</f>
        <v>2.55</v>
      </c>
      <c r="H26" s="200"/>
      <c r="I26" s="200"/>
      <c r="J26" s="200"/>
      <c r="K26" s="201"/>
    </row>
    <row r="27" spans="1:11" ht="15">
      <c r="A27" s="438"/>
      <c r="B27" s="435"/>
      <c r="C27" s="202" t="s">
        <v>166</v>
      </c>
      <c r="D27" s="203">
        <f>D31</f>
        <v>0</v>
      </c>
      <c r="E27" s="204">
        <v>0</v>
      </c>
      <c r="F27" s="204"/>
      <c r="G27" s="204">
        <v>0</v>
      </c>
      <c r="H27" s="204"/>
      <c r="I27" s="204"/>
      <c r="J27" s="204"/>
      <c r="K27" s="205"/>
    </row>
    <row r="28" spans="1:11" ht="15">
      <c r="A28" s="438"/>
      <c r="B28" s="435"/>
      <c r="C28" s="202" t="s">
        <v>167</v>
      </c>
      <c r="D28" s="203">
        <f>D32</f>
        <v>0</v>
      </c>
      <c r="E28" s="204">
        <v>0</v>
      </c>
      <c r="F28" s="204"/>
      <c r="G28" s="204">
        <v>0</v>
      </c>
      <c r="H28" s="204"/>
      <c r="I28" s="204"/>
      <c r="J28" s="204"/>
      <c r="K28" s="205"/>
    </row>
    <row r="29" spans="1:11" ht="15">
      <c r="A29" s="439"/>
      <c r="B29" s="436"/>
      <c r="C29" s="216" t="s">
        <v>168</v>
      </c>
      <c r="D29" s="207">
        <f>D26+D27+D28</f>
        <v>2.55</v>
      </c>
      <c r="E29" s="207">
        <f>E26+E27+E28</f>
        <v>2.55</v>
      </c>
      <c r="F29" s="208">
        <v>100</v>
      </c>
      <c r="G29" s="217">
        <f>G26+G27+G28</f>
        <v>2.55</v>
      </c>
      <c r="H29" s="204"/>
      <c r="I29" s="204"/>
      <c r="J29" s="204"/>
      <c r="K29" s="205"/>
    </row>
    <row r="30" spans="1:11" ht="24.75" customHeight="1">
      <c r="A30" s="390" t="s">
        <v>180</v>
      </c>
      <c r="B30" s="442" t="s">
        <v>22</v>
      </c>
      <c r="C30" s="202" t="s">
        <v>165</v>
      </c>
      <c r="D30" s="203">
        <v>2.55</v>
      </c>
      <c r="E30" s="204">
        <v>2.55</v>
      </c>
      <c r="F30" s="204"/>
      <c r="G30" s="204">
        <v>2.55</v>
      </c>
      <c r="H30" s="415" t="s">
        <v>181</v>
      </c>
      <c r="I30" s="415">
        <v>40</v>
      </c>
      <c r="J30" s="415">
        <v>70</v>
      </c>
      <c r="K30" s="409">
        <f>J30/I30*100</f>
        <v>175</v>
      </c>
    </row>
    <row r="31" spans="1:11" ht="15">
      <c r="A31" s="391"/>
      <c r="B31" s="443"/>
      <c r="C31" s="202" t="s">
        <v>166</v>
      </c>
      <c r="D31" s="203">
        <v>0</v>
      </c>
      <c r="E31" s="204">
        <v>0</v>
      </c>
      <c r="F31" s="204"/>
      <c r="G31" s="204">
        <v>0</v>
      </c>
      <c r="H31" s="416"/>
      <c r="I31" s="416"/>
      <c r="J31" s="416"/>
      <c r="K31" s="410"/>
    </row>
    <row r="32" spans="1:11" ht="15">
      <c r="A32" s="391"/>
      <c r="B32" s="443"/>
      <c r="C32" s="202" t="s">
        <v>167</v>
      </c>
      <c r="D32" s="203">
        <v>0</v>
      </c>
      <c r="E32" s="204">
        <v>0</v>
      </c>
      <c r="F32" s="204"/>
      <c r="G32" s="204">
        <v>0</v>
      </c>
      <c r="H32" s="416"/>
      <c r="I32" s="416"/>
      <c r="J32" s="416"/>
      <c r="K32" s="410"/>
    </row>
    <row r="33" spans="1:11" ht="15.75" thickBot="1">
      <c r="A33" s="392"/>
      <c r="B33" s="444"/>
      <c r="C33" s="213" t="s">
        <v>168</v>
      </c>
      <c r="D33" s="214">
        <f>D30+D31+D32</f>
        <v>2.55</v>
      </c>
      <c r="E33" s="214">
        <f>E30+E31+E32</f>
        <v>2.55</v>
      </c>
      <c r="F33" s="215">
        <v>100</v>
      </c>
      <c r="G33" s="214">
        <f>G30+G31+G32</f>
        <v>2.55</v>
      </c>
      <c r="H33" s="417"/>
      <c r="I33" s="417"/>
      <c r="J33" s="417"/>
      <c r="K33" s="418"/>
    </row>
    <row r="34" spans="1:11" ht="21.75" customHeight="1">
      <c r="A34" s="437" t="s">
        <v>182</v>
      </c>
      <c r="B34" s="434" t="s">
        <v>31</v>
      </c>
      <c r="C34" s="197" t="s">
        <v>165</v>
      </c>
      <c r="D34" s="198">
        <f>D38+D42</f>
        <v>1</v>
      </c>
      <c r="E34" s="198">
        <f>E38+E42</f>
        <v>1</v>
      </c>
      <c r="F34" s="200"/>
      <c r="G34" s="198">
        <f>G38+G42</f>
        <v>1</v>
      </c>
      <c r="H34" s="200"/>
      <c r="I34" s="200"/>
      <c r="J34" s="200"/>
      <c r="K34" s="201"/>
    </row>
    <row r="35" spans="1:11" ht="15">
      <c r="A35" s="438"/>
      <c r="B35" s="435"/>
      <c r="C35" s="202" t="s">
        <v>166</v>
      </c>
      <c r="D35" s="203">
        <f>D39+D43</f>
        <v>0</v>
      </c>
      <c r="E35" s="204">
        <v>0</v>
      </c>
      <c r="F35" s="204"/>
      <c r="G35" s="204">
        <v>0</v>
      </c>
      <c r="H35" s="204"/>
      <c r="I35" s="204"/>
      <c r="J35" s="204"/>
      <c r="K35" s="205"/>
    </row>
    <row r="36" spans="1:11" ht="15">
      <c r="A36" s="438"/>
      <c r="B36" s="435"/>
      <c r="C36" s="202" t="s">
        <v>167</v>
      </c>
      <c r="D36" s="203">
        <f>D40+D44</f>
        <v>0</v>
      </c>
      <c r="E36" s="204">
        <v>0</v>
      </c>
      <c r="F36" s="204"/>
      <c r="G36" s="204">
        <v>0</v>
      </c>
      <c r="H36" s="204"/>
      <c r="I36" s="204"/>
      <c r="J36" s="204"/>
      <c r="K36" s="205"/>
    </row>
    <row r="37" spans="1:11" ht="15">
      <c r="A37" s="439"/>
      <c r="B37" s="436"/>
      <c r="C37" s="216" t="s">
        <v>168</v>
      </c>
      <c r="D37" s="207">
        <f>D34+D35+D36</f>
        <v>1</v>
      </c>
      <c r="E37" s="207">
        <f>E34+E35+E36</f>
        <v>1</v>
      </c>
      <c r="F37" s="208">
        <v>100</v>
      </c>
      <c r="G37" s="207">
        <f>G34+G35+G36</f>
        <v>1</v>
      </c>
      <c r="H37" s="204"/>
      <c r="I37" s="204"/>
      <c r="J37" s="204"/>
      <c r="K37" s="205"/>
    </row>
    <row r="38" spans="1:11" ht="23.25" customHeight="1">
      <c r="A38" s="390" t="s">
        <v>183</v>
      </c>
      <c r="B38" s="442" t="s">
        <v>0</v>
      </c>
      <c r="C38" s="202" t="s">
        <v>165</v>
      </c>
      <c r="D38" s="203">
        <v>0.84</v>
      </c>
      <c r="E38" s="204">
        <v>0.84</v>
      </c>
      <c r="F38" s="204"/>
      <c r="G38" s="204">
        <v>0.84</v>
      </c>
      <c r="H38" s="415" t="s">
        <v>184</v>
      </c>
      <c r="I38" s="415">
        <v>8</v>
      </c>
      <c r="J38" s="415">
        <v>8</v>
      </c>
      <c r="K38" s="409">
        <f>J38/I38*100</f>
        <v>100</v>
      </c>
    </row>
    <row r="39" spans="1:11" ht="15">
      <c r="A39" s="391"/>
      <c r="B39" s="443"/>
      <c r="C39" s="202" t="s">
        <v>166</v>
      </c>
      <c r="D39" s="203">
        <v>0</v>
      </c>
      <c r="E39" s="204">
        <v>0</v>
      </c>
      <c r="F39" s="204"/>
      <c r="G39" s="204">
        <v>0</v>
      </c>
      <c r="H39" s="416"/>
      <c r="I39" s="416"/>
      <c r="J39" s="416"/>
      <c r="K39" s="410"/>
    </row>
    <row r="40" spans="1:11" ht="15">
      <c r="A40" s="391"/>
      <c r="B40" s="443"/>
      <c r="C40" s="202" t="s">
        <v>167</v>
      </c>
      <c r="D40" s="203">
        <v>0</v>
      </c>
      <c r="E40" s="204">
        <v>0</v>
      </c>
      <c r="F40" s="204"/>
      <c r="G40" s="204">
        <v>0</v>
      </c>
      <c r="H40" s="416"/>
      <c r="I40" s="416"/>
      <c r="J40" s="416"/>
      <c r="K40" s="410"/>
    </row>
    <row r="41" spans="1:11" ht="15">
      <c r="A41" s="399"/>
      <c r="B41" s="451"/>
      <c r="C41" s="216" t="s">
        <v>168</v>
      </c>
      <c r="D41" s="203">
        <f>D38+D39+D40</f>
        <v>0.84</v>
      </c>
      <c r="E41" s="203">
        <f>E38+E39+E40</f>
        <v>0.84</v>
      </c>
      <c r="F41" s="204">
        <v>100</v>
      </c>
      <c r="G41" s="203">
        <f>G38+G39+G40</f>
        <v>0.84</v>
      </c>
      <c r="H41" s="419"/>
      <c r="I41" s="419"/>
      <c r="J41" s="419"/>
      <c r="K41" s="418"/>
    </row>
    <row r="42" spans="1:11" ht="15">
      <c r="A42" s="390" t="s">
        <v>185</v>
      </c>
      <c r="B42" s="442" t="s">
        <v>32</v>
      </c>
      <c r="C42" s="202" t="s">
        <v>165</v>
      </c>
      <c r="D42" s="203">
        <v>0.16</v>
      </c>
      <c r="E42" s="203">
        <v>0.16</v>
      </c>
      <c r="F42" s="204"/>
      <c r="G42" s="203">
        <v>0.16</v>
      </c>
      <c r="H42" s="415" t="s">
        <v>186</v>
      </c>
      <c r="I42" s="415">
        <v>1</v>
      </c>
      <c r="J42" s="415">
        <v>1</v>
      </c>
      <c r="K42" s="409">
        <f>J42/I42*100</f>
        <v>100</v>
      </c>
    </row>
    <row r="43" spans="1:11" ht="15">
      <c r="A43" s="391"/>
      <c r="B43" s="443"/>
      <c r="C43" s="202" t="s">
        <v>166</v>
      </c>
      <c r="D43" s="203">
        <v>0</v>
      </c>
      <c r="E43" s="204">
        <v>0</v>
      </c>
      <c r="F43" s="204"/>
      <c r="G43" s="204">
        <v>0</v>
      </c>
      <c r="H43" s="416"/>
      <c r="I43" s="416"/>
      <c r="J43" s="416"/>
      <c r="K43" s="410"/>
    </row>
    <row r="44" spans="1:11" ht="15">
      <c r="A44" s="391"/>
      <c r="B44" s="443"/>
      <c r="C44" s="202" t="s">
        <v>167</v>
      </c>
      <c r="D44" s="203">
        <v>0</v>
      </c>
      <c r="E44" s="204">
        <v>0</v>
      </c>
      <c r="F44" s="204"/>
      <c r="G44" s="204">
        <v>0</v>
      </c>
      <c r="H44" s="416"/>
      <c r="I44" s="416"/>
      <c r="J44" s="416"/>
      <c r="K44" s="410"/>
    </row>
    <row r="45" spans="1:11" ht="15.75" thickBot="1">
      <c r="A45" s="391"/>
      <c r="B45" s="443"/>
      <c r="C45" s="216" t="s">
        <v>168</v>
      </c>
      <c r="D45" s="218">
        <f>D42+D43+D44</f>
        <v>0.16</v>
      </c>
      <c r="E45" s="218">
        <f>E42+E43+E44</f>
        <v>0.16</v>
      </c>
      <c r="F45" s="211">
        <v>100</v>
      </c>
      <c r="G45" s="218">
        <f>G42+G43+G44</f>
        <v>0.16</v>
      </c>
      <c r="H45" s="416"/>
      <c r="I45" s="416"/>
      <c r="J45" s="416"/>
      <c r="K45" s="418"/>
    </row>
    <row r="46" spans="1:11" ht="17.25" customHeight="1">
      <c r="A46" s="437" t="s">
        <v>187</v>
      </c>
      <c r="B46" s="434" t="s">
        <v>33</v>
      </c>
      <c r="C46" s="197" t="s">
        <v>165</v>
      </c>
      <c r="D46" s="198">
        <f>D51</f>
        <v>87.85</v>
      </c>
      <c r="E46" s="198">
        <f>E51</f>
        <v>80.11</v>
      </c>
      <c r="F46" s="200"/>
      <c r="G46" s="198">
        <f>G51</f>
        <v>14.54</v>
      </c>
      <c r="H46" s="200"/>
      <c r="I46" s="200"/>
      <c r="J46" s="200"/>
      <c r="K46" s="201"/>
    </row>
    <row r="47" spans="1:11" ht="15">
      <c r="A47" s="438"/>
      <c r="B47" s="435"/>
      <c r="C47" s="202" t="s">
        <v>166</v>
      </c>
      <c r="D47" s="203">
        <v>0</v>
      </c>
      <c r="E47" s="203">
        <v>0</v>
      </c>
      <c r="F47" s="204"/>
      <c r="G47" s="203">
        <v>0</v>
      </c>
      <c r="H47" s="210"/>
      <c r="I47" s="210"/>
      <c r="J47" s="210"/>
      <c r="K47" s="212"/>
    </row>
    <row r="48" spans="1:11" ht="15">
      <c r="A48" s="438"/>
      <c r="B48" s="435"/>
      <c r="C48" s="202" t="s">
        <v>167</v>
      </c>
      <c r="D48" s="203">
        <f>D53</f>
        <v>0</v>
      </c>
      <c r="E48" s="203">
        <f>E53</f>
        <v>0</v>
      </c>
      <c r="F48" s="204"/>
      <c r="G48" s="203">
        <f>G53</f>
        <v>0</v>
      </c>
      <c r="H48" s="210"/>
      <c r="I48" s="210"/>
      <c r="J48" s="210"/>
      <c r="K48" s="212"/>
    </row>
    <row r="49" spans="1:11" ht="13.5" customHeight="1">
      <c r="A49" s="438"/>
      <c r="B49" s="435"/>
      <c r="C49" s="219" t="s">
        <v>14</v>
      </c>
      <c r="D49" s="203">
        <f>D54</f>
        <v>0</v>
      </c>
      <c r="E49" s="203">
        <f>E54</f>
        <v>0</v>
      </c>
      <c r="F49" s="204"/>
      <c r="G49" s="203">
        <f>G54</f>
        <v>0</v>
      </c>
      <c r="H49" s="210"/>
      <c r="I49" s="210"/>
      <c r="J49" s="210"/>
      <c r="K49" s="212"/>
    </row>
    <row r="50" spans="1:11" ht="15">
      <c r="A50" s="439"/>
      <c r="B50" s="436"/>
      <c r="C50" s="216" t="s">
        <v>168</v>
      </c>
      <c r="D50" s="207">
        <f>D46+D47+D48+D49</f>
        <v>87.85</v>
      </c>
      <c r="E50" s="207">
        <f>E46+E47+E48+E49</f>
        <v>80.11</v>
      </c>
      <c r="F50" s="208"/>
      <c r="G50" s="207">
        <f>G46+G47+G48+G49</f>
        <v>14.54</v>
      </c>
      <c r="H50" s="210"/>
      <c r="I50" s="210"/>
      <c r="J50" s="210"/>
      <c r="K50" s="212"/>
    </row>
    <row r="51" spans="1:11" ht="23.25" customHeight="1">
      <c r="A51" s="391" t="s">
        <v>188</v>
      </c>
      <c r="B51" s="442" t="s">
        <v>114</v>
      </c>
      <c r="C51" s="202" t="s">
        <v>165</v>
      </c>
      <c r="D51" s="203">
        <v>87.85</v>
      </c>
      <c r="E51" s="204">
        <v>80.11</v>
      </c>
      <c r="F51" s="204"/>
      <c r="G51" s="204">
        <v>14.54</v>
      </c>
      <c r="H51" s="412" t="s">
        <v>226</v>
      </c>
      <c r="I51" s="412">
        <v>5</v>
      </c>
      <c r="J51" s="415">
        <v>5</v>
      </c>
      <c r="K51" s="409">
        <v>100</v>
      </c>
    </row>
    <row r="52" spans="1:11" ht="21.75" customHeight="1">
      <c r="A52" s="391"/>
      <c r="B52" s="443"/>
      <c r="C52" s="202" t="s">
        <v>166</v>
      </c>
      <c r="D52" s="203">
        <v>0</v>
      </c>
      <c r="E52" s="204">
        <v>0</v>
      </c>
      <c r="F52" s="204"/>
      <c r="G52" s="204">
        <v>0</v>
      </c>
      <c r="H52" s="413"/>
      <c r="I52" s="413"/>
      <c r="J52" s="416"/>
      <c r="K52" s="410"/>
    </row>
    <row r="53" spans="1:11" ht="20.25" customHeight="1">
      <c r="A53" s="391"/>
      <c r="B53" s="443"/>
      <c r="C53" s="202" t="s">
        <v>167</v>
      </c>
      <c r="D53" s="203">
        <v>0</v>
      </c>
      <c r="E53" s="204">
        <v>0</v>
      </c>
      <c r="F53" s="204"/>
      <c r="G53" s="204">
        <v>0</v>
      </c>
      <c r="H53" s="413"/>
      <c r="I53" s="413"/>
      <c r="J53" s="416"/>
      <c r="K53" s="410"/>
    </row>
    <row r="54" spans="1:11" ht="15">
      <c r="A54" s="391"/>
      <c r="B54" s="443"/>
      <c r="C54" s="219" t="s">
        <v>14</v>
      </c>
      <c r="D54" s="203">
        <v>0</v>
      </c>
      <c r="E54" s="204">
        <v>0</v>
      </c>
      <c r="F54" s="204"/>
      <c r="G54" s="204">
        <v>0</v>
      </c>
      <c r="H54" s="413"/>
      <c r="I54" s="413"/>
      <c r="J54" s="416"/>
      <c r="K54" s="410"/>
    </row>
    <row r="55" spans="1:11" ht="18.75" customHeight="1" thickBot="1">
      <c r="A55" s="392"/>
      <c r="B55" s="444"/>
      <c r="C55" s="213" t="s">
        <v>168</v>
      </c>
      <c r="D55" s="220">
        <f>D51+D52+D53+D54</f>
        <v>87.85</v>
      </c>
      <c r="E55" s="220">
        <f>E51+E52+E53+E54</f>
        <v>80.11</v>
      </c>
      <c r="F55" s="221">
        <v>100</v>
      </c>
      <c r="G55" s="220">
        <f>G51+G52+G53+G54</f>
        <v>14.54</v>
      </c>
      <c r="H55" s="414"/>
      <c r="I55" s="414"/>
      <c r="J55" s="417"/>
      <c r="K55" s="411"/>
    </row>
    <row r="56" spans="1:13" ht="30.75" customHeight="1">
      <c r="A56" s="441" t="s">
        <v>189</v>
      </c>
      <c r="B56" s="440" t="s">
        <v>34</v>
      </c>
      <c r="C56" s="197" t="s">
        <v>165</v>
      </c>
      <c r="D56" s="222">
        <f>D60+D64+D72+D76+D80+D84+D88+D92+D96+D100+D104+D108+D112+D116+D120+D124+D128+D132+D68</f>
        <v>201.16</v>
      </c>
      <c r="E56" s="222">
        <f>E60+E64+E72+E76+E80+E84+E88+E92+E96+E100+E104+E108+E112+E116+E120+E124+E128+E132+E68</f>
        <v>200.77</v>
      </c>
      <c r="F56" s="223"/>
      <c r="G56" s="222">
        <f>G60+G64+G72+G76+G80+G84+G88+G92+G96+G100+G104+G108+G112+G116+G120+G124+G128+G132+G68</f>
        <v>200.77</v>
      </c>
      <c r="H56" s="224"/>
      <c r="I56" s="224"/>
      <c r="J56" s="224"/>
      <c r="K56" s="225"/>
      <c r="M56" s="8"/>
    </row>
    <row r="57" spans="1:11" ht="15">
      <c r="A57" s="429"/>
      <c r="B57" s="427"/>
      <c r="C57" s="202" t="s">
        <v>166</v>
      </c>
      <c r="D57" s="249">
        <f>D61+D65+D73+D77+D81+D85+D89+D93+D97+D101+D105+D109+D113+D117+D121+D125+D129+D133+D69</f>
        <v>62.89</v>
      </c>
      <c r="E57" s="249">
        <f>E61+E65+E73+E77+E81+E85+E89+E93+E97+E101+E105+E109+E113+E117+E121+E125+E129+E133+E69</f>
        <v>62.89</v>
      </c>
      <c r="F57" s="250"/>
      <c r="G57" s="249">
        <f>G61+G65+G73+G77+G81+G85+G89+G93+G97+G101+G105+G109+G113+G117+G121+G125+G129+G133+G69</f>
        <v>62.89</v>
      </c>
      <c r="H57" s="228"/>
      <c r="I57" s="228"/>
      <c r="J57" s="228"/>
      <c r="K57" s="229"/>
    </row>
    <row r="58" spans="1:11" ht="15">
      <c r="A58" s="429"/>
      <c r="B58" s="427"/>
      <c r="C58" s="202" t="s">
        <v>167</v>
      </c>
      <c r="D58" s="226"/>
      <c r="E58" s="227"/>
      <c r="F58" s="227"/>
      <c r="G58" s="227"/>
      <c r="H58" s="228"/>
      <c r="I58" s="228"/>
      <c r="J58" s="228"/>
      <c r="K58" s="229"/>
    </row>
    <row r="59" spans="1:14" ht="13.5" customHeight="1">
      <c r="A59" s="430"/>
      <c r="B59" s="428"/>
      <c r="C59" s="206" t="s">
        <v>168</v>
      </c>
      <c r="D59" s="230">
        <f>D56+D57</f>
        <v>264.05</v>
      </c>
      <c r="E59" s="230">
        <f>E56+E57</f>
        <v>263.66</v>
      </c>
      <c r="F59" s="231"/>
      <c r="G59" s="230">
        <f>G56+G57</f>
        <v>263.66</v>
      </c>
      <c r="H59" s="228"/>
      <c r="I59" s="228"/>
      <c r="J59" s="228"/>
      <c r="K59" s="229"/>
      <c r="N59" t="s">
        <v>51</v>
      </c>
    </row>
    <row r="60" spans="1:11" ht="18.75" customHeight="1">
      <c r="A60" s="404" t="s">
        <v>190</v>
      </c>
      <c r="B60" s="401" t="s">
        <v>46</v>
      </c>
      <c r="C60" s="209" t="s">
        <v>165</v>
      </c>
      <c r="D60" s="226">
        <v>72.91</v>
      </c>
      <c r="E60" s="226">
        <v>72.91</v>
      </c>
      <c r="F60" s="227"/>
      <c r="G60" s="226">
        <v>72.91</v>
      </c>
      <c r="H60" s="383" t="s">
        <v>191</v>
      </c>
      <c r="I60" s="383">
        <v>0.48</v>
      </c>
      <c r="J60" s="383">
        <v>0.48</v>
      </c>
      <c r="K60" s="386">
        <v>100</v>
      </c>
    </row>
    <row r="61" spans="1:11" ht="90" customHeight="1">
      <c r="A61" s="405"/>
      <c r="B61" s="402"/>
      <c r="C61" s="202" t="s">
        <v>166</v>
      </c>
      <c r="D61" s="226">
        <v>0</v>
      </c>
      <c r="E61" s="227">
        <v>0</v>
      </c>
      <c r="F61" s="227"/>
      <c r="G61" s="227">
        <v>0</v>
      </c>
      <c r="H61" s="407"/>
      <c r="I61" s="385"/>
      <c r="J61" s="385"/>
      <c r="K61" s="387"/>
    </row>
    <row r="62" spans="1:11" ht="15">
      <c r="A62" s="405"/>
      <c r="B62" s="402"/>
      <c r="C62" s="202" t="s">
        <v>167</v>
      </c>
      <c r="D62" s="226">
        <v>0</v>
      </c>
      <c r="E62" s="227">
        <v>0</v>
      </c>
      <c r="F62" s="227"/>
      <c r="G62" s="227">
        <v>0</v>
      </c>
      <c r="H62" s="383" t="s">
        <v>192</v>
      </c>
      <c r="I62" s="383">
        <v>1.246</v>
      </c>
      <c r="J62" s="383">
        <v>1.246</v>
      </c>
      <c r="K62" s="387"/>
    </row>
    <row r="63" spans="1:11" ht="38.25" customHeight="1">
      <c r="A63" s="406"/>
      <c r="B63" s="403"/>
      <c r="C63" s="206" t="s">
        <v>168</v>
      </c>
      <c r="D63" s="226">
        <f>D60+D61+D62</f>
        <v>72.91</v>
      </c>
      <c r="E63" s="226">
        <f>E60+E61+E62</f>
        <v>72.91</v>
      </c>
      <c r="F63" s="227">
        <v>100</v>
      </c>
      <c r="G63" s="226">
        <f>G60+G61+G62</f>
        <v>72.91</v>
      </c>
      <c r="H63" s="385"/>
      <c r="I63" s="385"/>
      <c r="J63" s="385"/>
      <c r="K63" s="388"/>
    </row>
    <row r="64" spans="1:11" ht="25.5" customHeight="1">
      <c r="A64" s="404" t="s">
        <v>193</v>
      </c>
      <c r="B64" s="401" t="s">
        <v>103</v>
      </c>
      <c r="C64" s="209" t="s">
        <v>165</v>
      </c>
      <c r="D64" s="226">
        <v>15.57</v>
      </c>
      <c r="E64" s="227">
        <v>15.5</v>
      </c>
      <c r="F64" s="227"/>
      <c r="G64" s="227">
        <v>15.5</v>
      </c>
      <c r="H64" s="383" t="s">
        <v>227</v>
      </c>
      <c r="I64" s="383">
        <v>3</v>
      </c>
      <c r="J64" s="383">
        <v>3</v>
      </c>
      <c r="K64" s="386">
        <v>100</v>
      </c>
    </row>
    <row r="65" spans="1:11" ht="15">
      <c r="A65" s="405"/>
      <c r="B65" s="402"/>
      <c r="C65" s="202" t="s">
        <v>166</v>
      </c>
      <c r="D65" s="226">
        <v>0</v>
      </c>
      <c r="E65" s="227">
        <v>0</v>
      </c>
      <c r="F65" s="227"/>
      <c r="G65" s="227">
        <v>0</v>
      </c>
      <c r="H65" s="384"/>
      <c r="I65" s="384"/>
      <c r="J65" s="384"/>
      <c r="K65" s="387"/>
    </row>
    <row r="66" spans="1:11" ht="15">
      <c r="A66" s="405"/>
      <c r="B66" s="402"/>
      <c r="C66" s="202" t="s">
        <v>167</v>
      </c>
      <c r="D66" s="226">
        <v>0</v>
      </c>
      <c r="E66" s="227">
        <v>0</v>
      </c>
      <c r="F66" s="227"/>
      <c r="G66" s="227">
        <v>0</v>
      </c>
      <c r="H66" s="384"/>
      <c r="I66" s="384"/>
      <c r="J66" s="384"/>
      <c r="K66" s="387"/>
    </row>
    <row r="67" spans="1:11" ht="14.25" customHeight="1">
      <c r="A67" s="406"/>
      <c r="B67" s="403"/>
      <c r="C67" s="206" t="s">
        <v>168</v>
      </c>
      <c r="D67" s="226">
        <f>D64+D65+D66</f>
        <v>15.57</v>
      </c>
      <c r="E67" s="226">
        <f>E64+E65+E66</f>
        <v>15.5</v>
      </c>
      <c r="F67" s="227">
        <v>100</v>
      </c>
      <c r="G67" s="226">
        <f>G64+G65+G66</f>
        <v>15.5</v>
      </c>
      <c r="H67" s="385"/>
      <c r="I67" s="385"/>
      <c r="J67" s="385"/>
      <c r="K67" s="388"/>
    </row>
    <row r="68" spans="1:11" ht="21.75" customHeight="1">
      <c r="A68" s="404" t="s">
        <v>195</v>
      </c>
      <c r="B68" s="431" t="s">
        <v>250</v>
      </c>
      <c r="C68" s="209" t="s">
        <v>165</v>
      </c>
      <c r="D68" s="226">
        <v>0.2</v>
      </c>
      <c r="E68" s="227">
        <v>0.2</v>
      </c>
      <c r="F68" s="227"/>
      <c r="G68" s="227">
        <v>0.2</v>
      </c>
      <c r="H68" s="383" t="s">
        <v>194</v>
      </c>
      <c r="I68" s="383">
        <v>1</v>
      </c>
      <c r="J68" s="383">
        <v>1</v>
      </c>
      <c r="K68" s="386">
        <v>100</v>
      </c>
    </row>
    <row r="69" spans="1:11" ht="27" customHeight="1">
      <c r="A69" s="405"/>
      <c r="B69" s="432"/>
      <c r="C69" s="202" t="s">
        <v>166</v>
      </c>
      <c r="D69" s="226">
        <v>0</v>
      </c>
      <c r="E69" s="226">
        <v>0</v>
      </c>
      <c r="F69" s="227"/>
      <c r="G69" s="226">
        <v>0</v>
      </c>
      <c r="H69" s="384"/>
      <c r="I69" s="384"/>
      <c r="J69" s="384"/>
      <c r="K69" s="387"/>
    </row>
    <row r="70" spans="1:11" ht="15">
      <c r="A70" s="405"/>
      <c r="B70" s="432"/>
      <c r="C70" s="202" t="s">
        <v>167</v>
      </c>
      <c r="D70" s="226">
        <v>0</v>
      </c>
      <c r="E70" s="226">
        <v>0</v>
      </c>
      <c r="F70" s="227"/>
      <c r="G70" s="226">
        <v>0</v>
      </c>
      <c r="H70" s="384"/>
      <c r="I70" s="384"/>
      <c r="J70" s="384"/>
      <c r="K70" s="387"/>
    </row>
    <row r="71" spans="1:11" ht="38.25" customHeight="1">
      <c r="A71" s="406"/>
      <c r="B71" s="433"/>
      <c r="C71" s="206" t="s">
        <v>168</v>
      </c>
      <c r="D71" s="226">
        <f>D68+D69+D70</f>
        <v>0.2</v>
      </c>
      <c r="E71" s="226">
        <f>E68+E69+E70</f>
        <v>0.2</v>
      </c>
      <c r="F71" s="227">
        <v>100</v>
      </c>
      <c r="G71" s="226">
        <f>G68+G69+G70</f>
        <v>0.2</v>
      </c>
      <c r="H71" s="385"/>
      <c r="I71" s="385"/>
      <c r="J71" s="385"/>
      <c r="K71" s="388"/>
    </row>
    <row r="72" spans="1:11" ht="24" customHeight="1">
      <c r="A72" s="404" t="s">
        <v>196</v>
      </c>
      <c r="B72" s="401" t="s">
        <v>47</v>
      </c>
      <c r="C72" s="209" t="s">
        <v>165</v>
      </c>
      <c r="D72" s="226">
        <v>0.7</v>
      </c>
      <c r="E72" s="226">
        <v>0.7</v>
      </c>
      <c r="F72" s="227"/>
      <c r="G72" s="226">
        <v>0.7</v>
      </c>
      <c r="H72" s="383" t="s">
        <v>263</v>
      </c>
      <c r="I72" s="383">
        <v>1570</v>
      </c>
      <c r="J72" s="383">
        <v>1600</v>
      </c>
      <c r="K72" s="386">
        <v>100</v>
      </c>
    </row>
    <row r="73" spans="1:11" ht="89.25" customHeight="1">
      <c r="A73" s="405"/>
      <c r="B73" s="402"/>
      <c r="C73" s="202" t="s">
        <v>166</v>
      </c>
      <c r="D73" s="226">
        <v>13.32</v>
      </c>
      <c r="E73" s="226">
        <v>13.32</v>
      </c>
      <c r="F73" s="227"/>
      <c r="G73" s="226">
        <v>13.32</v>
      </c>
      <c r="H73" s="385"/>
      <c r="I73" s="385"/>
      <c r="J73" s="385"/>
      <c r="K73" s="387"/>
    </row>
    <row r="74" spans="1:11" ht="15">
      <c r="A74" s="405"/>
      <c r="B74" s="402"/>
      <c r="C74" s="202" t="s">
        <v>167</v>
      </c>
      <c r="D74" s="226">
        <v>0</v>
      </c>
      <c r="E74" s="226">
        <v>0</v>
      </c>
      <c r="F74" s="227"/>
      <c r="G74" s="226">
        <v>0</v>
      </c>
      <c r="H74" s="383" t="s">
        <v>243</v>
      </c>
      <c r="I74" s="383">
        <v>2.88</v>
      </c>
      <c r="J74" s="383">
        <v>2.88</v>
      </c>
      <c r="K74" s="387"/>
    </row>
    <row r="75" spans="1:11" ht="30.75" customHeight="1">
      <c r="A75" s="406"/>
      <c r="B75" s="403"/>
      <c r="C75" s="206" t="s">
        <v>168</v>
      </c>
      <c r="D75" s="226">
        <f>D72+D73+D74</f>
        <v>14.02</v>
      </c>
      <c r="E75" s="226">
        <f>E72+E73+E74</f>
        <v>14.02</v>
      </c>
      <c r="F75" s="227">
        <v>100</v>
      </c>
      <c r="G75" s="226">
        <f>G72+G73+G74</f>
        <v>14.02</v>
      </c>
      <c r="H75" s="385"/>
      <c r="I75" s="385"/>
      <c r="J75" s="385"/>
      <c r="K75" s="388"/>
    </row>
    <row r="76" spans="1:11" ht="18.75" customHeight="1">
      <c r="A76" s="404" t="s">
        <v>237</v>
      </c>
      <c r="B76" s="396" t="s">
        <v>48</v>
      </c>
      <c r="C76" s="209" t="s">
        <v>165</v>
      </c>
      <c r="D76" s="226">
        <v>1.03</v>
      </c>
      <c r="E76" s="226">
        <v>1.03</v>
      </c>
      <c r="F76" s="227"/>
      <c r="G76" s="226">
        <v>1.03</v>
      </c>
      <c r="H76" s="383" t="s">
        <v>228</v>
      </c>
      <c r="I76" s="383">
        <v>9500</v>
      </c>
      <c r="J76" s="383">
        <v>9500</v>
      </c>
      <c r="K76" s="386">
        <v>100</v>
      </c>
    </row>
    <row r="77" spans="1:11" ht="98.25" customHeight="1">
      <c r="A77" s="405"/>
      <c r="B77" s="397"/>
      <c r="C77" s="202" t="s">
        <v>166</v>
      </c>
      <c r="D77" s="226">
        <v>19.6</v>
      </c>
      <c r="E77" s="226">
        <v>19.6</v>
      </c>
      <c r="F77" s="227"/>
      <c r="G77" s="226">
        <v>19.6</v>
      </c>
      <c r="H77" s="385"/>
      <c r="I77" s="385"/>
      <c r="J77" s="385"/>
      <c r="K77" s="387"/>
    </row>
    <row r="78" spans="1:11" ht="15" customHeight="1">
      <c r="A78" s="405"/>
      <c r="B78" s="397"/>
      <c r="C78" s="202" t="s">
        <v>167</v>
      </c>
      <c r="D78" s="226">
        <v>0</v>
      </c>
      <c r="E78" s="226">
        <v>0</v>
      </c>
      <c r="F78" s="227"/>
      <c r="G78" s="226">
        <v>0</v>
      </c>
      <c r="H78" s="383" t="s">
        <v>243</v>
      </c>
      <c r="I78" s="384">
        <v>6.62</v>
      </c>
      <c r="J78" s="384">
        <v>6.62</v>
      </c>
      <c r="K78" s="387"/>
    </row>
    <row r="79" spans="1:11" ht="37.5" customHeight="1">
      <c r="A79" s="406"/>
      <c r="B79" s="398"/>
      <c r="C79" s="206" t="s">
        <v>168</v>
      </c>
      <c r="D79" s="226">
        <f>D76+D77+D78</f>
        <v>20.630000000000003</v>
      </c>
      <c r="E79" s="226">
        <f>E76+E77+E78</f>
        <v>20.630000000000003</v>
      </c>
      <c r="F79" s="227">
        <v>100</v>
      </c>
      <c r="G79" s="226">
        <f>G76+G77+G78</f>
        <v>20.630000000000003</v>
      </c>
      <c r="H79" s="385"/>
      <c r="I79" s="385"/>
      <c r="J79" s="385"/>
      <c r="K79" s="388"/>
    </row>
    <row r="80" spans="1:11" ht="20.25" customHeight="1">
      <c r="A80" s="404" t="s">
        <v>238</v>
      </c>
      <c r="B80" s="396" t="s">
        <v>49</v>
      </c>
      <c r="C80" s="209" t="s">
        <v>165</v>
      </c>
      <c r="D80" s="226">
        <v>61.44</v>
      </c>
      <c r="E80" s="226">
        <v>61.44</v>
      </c>
      <c r="F80" s="227"/>
      <c r="G80" s="226">
        <v>61.44</v>
      </c>
      <c r="H80" s="383" t="s">
        <v>229</v>
      </c>
      <c r="I80" s="383">
        <v>12.73</v>
      </c>
      <c r="J80" s="383">
        <v>12.73</v>
      </c>
      <c r="K80" s="386">
        <v>100</v>
      </c>
    </row>
    <row r="81" spans="1:11" ht="15">
      <c r="A81" s="405"/>
      <c r="B81" s="397"/>
      <c r="C81" s="202" t="s">
        <v>166</v>
      </c>
      <c r="D81" s="226">
        <v>0</v>
      </c>
      <c r="E81" s="227">
        <v>0</v>
      </c>
      <c r="F81" s="227"/>
      <c r="G81" s="227">
        <v>0</v>
      </c>
      <c r="H81" s="384"/>
      <c r="I81" s="384"/>
      <c r="J81" s="384"/>
      <c r="K81" s="387"/>
    </row>
    <row r="82" spans="1:11" ht="15">
      <c r="A82" s="405"/>
      <c r="B82" s="397"/>
      <c r="C82" s="202" t="s">
        <v>167</v>
      </c>
      <c r="D82" s="226">
        <v>0</v>
      </c>
      <c r="E82" s="227">
        <v>0</v>
      </c>
      <c r="F82" s="227"/>
      <c r="G82" s="227">
        <v>0</v>
      </c>
      <c r="H82" s="384"/>
      <c r="I82" s="384"/>
      <c r="J82" s="384"/>
      <c r="K82" s="387"/>
    </row>
    <row r="83" spans="1:11" ht="60" customHeight="1">
      <c r="A83" s="406"/>
      <c r="B83" s="398"/>
      <c r="C83" s="206" t="s">
        <v>168</v>
      </c>
      <c r="D83" s="226">
        <f>D80+D81+D82</f>
        <v>61.44</v>
      </c>
      <c r="E83" s="227">
        <f>E80+E81+E82</f>
        <v>61.44</v>
      </c>
      <c r="F83" s="227">
        <v>100</v>
      </c>
      <c r="G83" s="227">
        <f>G80+G81+G82</f>
        <v>61.44</v>
      </c>
      <c r="H83" s="385"/>
      <c r="I83" s="385"/>
      <c r="J83" s="385"/>
      <c r="K83" s="388"/>
    </row>
    <row r="84" spans="1:11" ht="20.25" customHeight="1">
      <c r="A84" s="404" t="s">
        <v>239</v>
      </c>
      <c r="B84" s="396" t="s">
        <v>2</v>
      </c>
      <c r="C84" s="209" t="s">
        <v>165</v>
      </c>
      <c r="D84" s="226">
        <v>2.51</v>
      </c>
      <c r="E84" s="227">
        <v>2.19</v>
      </c>
      <c r="F84" s="227"/>
      <c r="G84" s="227">
        <v>2.19</v>
      </c>
      <c r="H84" s="383" t="s">
        <v>231</v>
      </c>
      <c r="I84" s="383">
        <v>4</v>
      </c>
      <c r="J84" s="383">
        <v>4</v>
      </c>
      <c r="K84" s="386">
        <v>100</v>
      </c>
    </row>
    <row r="85" spans="1:11" ht="15">
      <c r="A85" s="405"/>
      <c r="B85" s="397"/>
      <c r="C85" s="202" t="s">
        <v>166</v>
      </c>
      <c r="D85" s="226">
        <v>0</v>
      </c>
      <c r="E85" s="227">
        <v>0</v>
      </c>
      <c r="F85" s="227"/>
      <c r="G85" s="227">
        <v>0</v>
      </c>
      <c r="H85" s="384"/>
      <c r="I85" s="384"/>
      <c r="J85" s="384"/>
      <c r="K85" s="387"/>
    </row>
    <row r="86" spans="1:11" ht="15">
      <c r="A86" s="405"/>
      <c r="B86" s="397"/>
      <c r="C86" s="202" t="s">
        <v>167</v>
      </c>
      <c r="D86" s="226">
        <v>0</v>
      </c>
      <c r="E86" s="227">
        <v>0</v>
      </c>
      <c r="F86" s="227"/>
      <c r="G86" s="227">
        <v>0</v>
      </c>
      <c r="H86" s="384"/>
      <c r="I86" s="384"/>
      <c r="J86" s="384"/>
      <c r="K86" s="387"/>
    </row>
    <row r="87" spans="1:11" ht="15">
      <c r="A87" s="406"/>
      <c r="B87" s="398"/>
      <c r="C87" s="206" t="s">
        <v>168</v>
      </c>
      <c r="D87" s="226">
        <f>D84+D85+D86</f>
        <v>2.51</v>
      </c>
      <c r="E87" s="227">
        <f>E84+E1352</f>
        <v>2.19</v>
      </c>
      <c r="F87" s="227">
        <v>100</v>
      </c>
      <c r="G87" s="227">
        <f>G84+G1352</f>
        <v>2.19</v>
      </c>
      <c r="H87" s="385"/>
      <c r="I87" s="385"/>
      <c r="J87" s="385"/>
      <c r="K87" s="388"/>
    </row>
    <row r="88" spans="1:11" ht="15">
      <c r="A88" s="404" t="s">
        <v>240</v>
      </c>
      <c r="B88" s="396" t="s">
        <v>94</v>
      </c>
      <c r="C88" s="209" t="s">
        <v>165</v>
      </c>
      <c r="D88" s="226">
        <v>3.19</v>
      </c>
      <c r="E88" s="226">
        <v>3.19</v>
      </c>
      <c r="F88" s="227"/>
      <c r="G88" s="226">
        <v>3.19</v>
      </c>
      <c r="H88" s="383" t="s">
        <v>230</v>
      </c>
      <c r="I88" s="383">
        <v>1</v>
      </c>
      <c r="J88" s="383">
        <v>1</v>
      </c>
      <c r="K88" s="386">
        <v>100</v>
      </c>
    </row>
    <row r="89" spans="1:11" ht="15">
      <c r="A89" s="405"/>
      <c r="B89" s="397"/>
      <c r="C89" s="202" t="s">
        <v>166</v>
      </c>
      <c r="D89" s="226">
        <v>0</v>
      </c>
      <c r="E89" s="227">
        <v>0</v>
      </c>
      <c r="F89" s="227"/>
      <c r="G89" s="227">
        <v>0</v>
      </c>
      <c r="H89" s="384"/>
      <c r="I89" s="384"/>
      <c r="J89" s="384"/>
      <c r="K89" s="387"/>
    </row>
    <row r="90" spans="1:11" ht="15">
      <c r="A90" s="405"/>
      <c r="B90" s="397"/>
      <c r="C90" s="202" t="s">
        <v>167</v>
      </c>
      <c r="D90" s="226">
        <v>0</v>
      </c>
      <c r="E90" s="227">
        <v>0</v>
      </c>
      <c r="F90" s="227"/>
      <c r="G90" s="227">
        <v>0</v>
      </c>
      <c r="H90" s="384"/>
      <c r="I90" s="384"/>
      <c r="J90" s="384"/>
      <c r="K90" s="387"/>
    </row>
    <row r="91" spans="1:11" ht="15">
      <c r="A91" s="406"/>
      <c r="B91" s="398"/>
      <c r="C91" s="206" t="s">
        <v>168</v>
      </c>
      <c r="D91" s="226">
        <f>D88+D89+D90</f>
        <v>3.19</v>
      </c>
      <c r="E91" s="227">
        <f>E88+E1356</f>
        <v>3.19</v>
      </c>
      <c r="F91" s="227">
        <v>100</v>
      </c>
      <c r="G91" s="227">
        <f>G88+G1356</f>
        <v>3.19</v>
      </c>
      <c r="H91" s="385"/>
      <c r="I91" s="385"/>
      <c r="J91" s="385"/>
      <c r="K91" s="388"/>
    </row>
    <row r="92" spans="1:11" ht="20.25" customHeight="1">
      <c r="A92" s="404" t="s">
        <v>197</v>
      </c>
      <c r="B92" s="396" t="s">
        <v>24</v>
      </c>
      <c r="C92" s="209" t="s">
        <v>165</v>
      </c>
      <c r="D92" s="226">
        <v>0.56</v>
      </c>
      <c r="E92" s="227">
        <v>0.56</v>
      </c>
      <c r="F92" s="227"/>
      <c r="G92" s="227">
        <v>0.56</v>
      </c>
      <c r="H92" s="383" t="s">
        <v>201</v>
      </c>
      <c r="I92" s="383">
        <v>3</v>
      </c>
      <c r="J92" s="383">
        <v>3</v>
      </c>
      <c r="K92" s="386">
        <v>100</v>
      </c>
    </row>
    <row r="93" spans="1:11" ht="15">
      <c r="A93" s="405"/>
      <c r="B93" s="397"/>
      <c r="C93" s="202" t="s">
        <v>166</v>
      </c>
      <c r="D93" s="226">
        <v>0</v>
      </c>
      <c r="E93" s="227">
        <v>0</v>
      </c>
      <c r="F93" s="227"/>
      <c r="G93" s="227">
        <v>0</v>
      </c>
      <c r="H93" s="384"/>
      <c r="I93" s="384"/>
      <c r="J93" s="384"/>
      <c r="K93" s="387"/>
    </row>
    <row r="94" spans="1:11" ht="15">
      <c r="A94" s="405"/>
      <c r="B94" s="397"/>
      <c r="C94" s="202" t="s">
        <v>167</v>
      </c>
      <c r="D94" s="226">
        <v>0</v>
      </c>
      <c r="E94" s="227">
        <v>0</v>
      </c>
      <c r="F94" s="227"/>
      <c r="G94" s="227">
        <v>0</v>
      </c>
      <c r="H94" s="384"/>
      <c r="I94" s="384"/>
      <c r="J94" s="384"/>
      <c r="K94" s="387"/>
    </row>
    <row r="95" spans="1:11" ht="15">
      <c r="A95" s="406"/>
      <c r="B95" s="398"/>
      <c r="C95" s="206" t="s">
        <v>168</v>
      </c>
      <c r="D95" s="226">
        <f>D92+D93+D94</f>
        <v>0.56</v>
      </c>
      <c r="E95" s="226">
        <f>E92+E93+E94</f>
        <v>0.56</v>
      </c>
      <c r="F95" s="227">
        <v>100</v>
      </c>
      <c r="G95" s="226">
        <f>G92+G93+G94</f>
        <v>0.56</v>
      </c>
      <c r="H95" s="385"/>
      <c r="I95" s="385"/>
      <c r="J95" s="385"/>
      <c r="K95" s="388"/>
    </row>
    <row r="96" spans="1:11" ht="20.25" customHeight="1">
      <c r="A96" s="404" t="s">
        <v>198</v>
      </c>
      <c r="B96" s="396" t="s">
        <v>25</v>
      </c>
      <c r="C96" s="209" t="s">
        <v>165</v>
      </c>
      <c r="D96" s="226">
        <v>2.28</v>
      </c>
      <c r="E96" s="226">
        <v>2.28</v>
      </c>
      <c r="F96" s="227"/>
      <c r="G96" s="226">
        <v>2.28</v>
      </c>
      <c r="H96" s="383" t="s">
        <v>203</v>
      </c>
      <c r="I96" s="383">
        <v>2.28</v>
      </c>
      <c r="J96" s="383">
        <v>2.28</v>
      </c>
      <c r="K96" s="386">
        <v>100</v>
      </c>
    </row>
    <row r="97" spans="1:11" ht="15">
      <c r="A97" s="405"/>
      <c r="B97" s="397"/>
      <c r="C97" s="202" t="s">
        <v>166</v>
      </c>
      <c r="D97" s="226">
        <v>0</v>
      </c>
      <c r="E97" s="227">
        <v>0</v>
      </c>
      <c r="F97" s="227"/>
      <c r="G97" s="227">
        <v>0</v>
      </c>
      <c r="H97" s="384"/>
      <c r="I97" s="384"/>
      <c r="J97" s="384"/>
      <c r="K97" s="387"/>
    </row>
    <row r="98" spans="1:11" ht="15">
      <c r="A98" s="405"/>
      <c r="B98" s="397"/>
      <c r="C98" s="202" t="s">
        <v>167</v>
      </c>
      <c r="D98" s="226">
        <v>0</v>
      </c>
      <c r="E98" s="227">
        <v>0</v>
      </c>
      <c r="F98" s="227"/>
      <c r="G98" s="227">
        <v>0</v>
      </c>
      <c r="H98" s="384"/>
      <c r="I98" s="384"/>
      <c r="J98" s="384"/>
      <c r="K98" s="387"/>
    </row>
    <row r="99" spans="1:11" ht="15">
      <c r="A99" s="406"/>
      <c r="B99" s="398"/>
      <c r="C99" s="206" t="s">
        <v>168</v>
      </c>
      <c r="D99" s="226">
        <f>D96+D97+D98</f>
        <v>2.28</v>
      </c>
      <c r="E99" s="226">
        <f>E96+E97+E98</f>
        <v>2.28</v>
      </c>
      <c r="F99" s="227">
        <v>100</v>
      </c>
      <c r="G99" s="226">
        <f>G96+G97+G98</f>
        <v>2.28</v>
      </c>
      <c r="H99" s="385"/>
      <c r="I99" s="385"/>
      <c r="J99" s="385"/>
      <c r="K99" s="388"/>
    </row>
    <row r="100" spans="1:11" ht="21" customHeight="1">
      <c r="A100" s="404" t="s">
        <v>199</v>
      </c>
      <c r="B100" s="396" t="s">
        <v>205</v>
      </c>
      <c r="C100" s="209" t="s">
        <v>165</v>
      </c>
      <c r="D100" s="226">
        <v>1.8</v>
      </c>
      <c r="E100" s="227">
        <v>1.8</v>
      </c>
      <c r="F100" s="227"/>
      <c r="G100" s="227">
        <v>1.8</v>
      </c>
      <c r="H100" s="383" t="s">
        <v>206</v>
      </c>
      <c r="I100" s="383">
        <v>1</v>
      </c>
      <c r="J100" s="383">
        <v>1</v>
      </c>
      <c r="K100" s="386">
        <v>100</v>
      </c>
    </row>
    <row r="101" spans="1:11" ht="15">
      <c r="A101" s="405"/>
      <c r="B101" s="397"/>
      <c r="C101" s="202" t="s">
        <v>166</v>
      </c>
      <c r="D101" s="226">
        <v>0</v>
      </c>
      <c r="E101" s="227">
        <v>0</v>
      </c>
      <c r="F101" s="227"/>
      <c r="G101" s="227">
        <v>0</v>
      </c>
      <c r="H101" s="384"/>
      <c r="I101" s="384"/>
      <c r="J101" s="384"/>
      <c r="K101" s="387"/>
    </row>
    <row r="102" spans="1:11" ht="15">
      <c r="A102" s="405"/>
      <c r="B102" s="397"/>
      <c r="C102" s="202" t="s">
        <v>167</v>
      </c>
      <c r="D102" s="226">
        <v>0</v>
      </c>
      <c r="E102" s="227">
        <v>0</v>
      </c>
      <c r="F102" s="227"/>
      <c r="G102" s="227">
        <v>0</v>
      </c>
      <c r="H102" s="384"/>
      <c r="I102" s="384"/>
      <c r="J102" s="384"/>
      <c r="K102" s="387"/>
    </row>
    <row r="103" spans="1:11" ht="15">
      <c r="A103" s="406"/>
      <c r="B103" s="398"/>
      <c r="C103" s="206" t="s">
        <v>168</v>
      </c>
      <c r="D103" s="226">
        <f>D100+D101+D102</f>
        <v>1.8</v>
      </c>
      <c r="E103" s="226">
        <f>E100+E101+E102</f>
        <v>1.8</v>
      </c>
      <c r="F103" s="227">
        <v>100</v>
      </c>
      <c r="G103" s="226">
        <f>G100+G101+G102</f>
        <v>1.8</v>
      </c>
      <c r="H103" s="385"/>
      <c r="I103" s="385"/>
      <c r="J103" s="385"/>
      <c r="K103" s="388"/>
    </row>
    <row r="104" spans="1:11" ht="21.75" customHeight="1">
      <c r="A104" s="404" t="s">
        <v>200</v>
      </c>
      <c r="B104" s="396" t="s">
        <v>23</v>
      </c>
      <c r="C104" s="209" t="s">
        <v>165</v>
      </c>
      <c r="D104" s="226">
        <v>20.96</v>
      </c>
      <c r="E104" s="226">
        <v>20.96</v>
      </c>
      <c r="F104" s="227"/>
      <c r="G104" s="226">
        <v>20.96</v>
      </c>
      <c r="H104" s="383" t="s">
        <v>208</v>
      </c>
      <c r="I104" s="383">
        <v>99</v>
      </c>
      <c r="J104" s="383">
        <v>99</v>
      </c>
      <c r="K104" s="386">
        <v>100</v>
      </c>
    </row>
    <row r="105" spans="1:11" ht="15">
      <c r="A105" s="405"/>
      <c r="B105" s="397"/>
      <c r="C105" s="202" t="s">
        <v>166</v>
      </c>
      <c r="D105" s="226">
        <v>0</v>
      </c>
      <c r="E105" s="227">
        <v>0</v>
      </c>
      <c r="F105" s="227"/>
      <c r="G105" s="227">
        <v>0</v>
      </c>
      <c r="H105" s="384"/>
      <c r="I105" s="384"/>
      <c r="J105" s="384"/>
      <c r="K105" s="387"/>
    </row>
    <row r="106" spans="1:11" ht="15">
      <c r="A106" s="405"/>
      <c r="B106" s="397"/>
      <c r="C106" s="202" t="s">
        <v>167</v>
      </c>
      <c r="D106" s="226">
        <v>0</v>
      </c>
      <c r="E106" s="227">
        <v>0</v>
      </c>
      <c r="F106" s="227"/>
      <c r="G106" s="227">
        <v>0</v>
      </c>
      <c r="H106" s="384"/>
      <c r="I106" s="384"/>
      <c r="J106" s="384"/>
      <c r="K106" s="387"/>
    </row>
    <row r="107" spans="1:11" ht="15">
      <c r="A107" s="406"/>
      <c r="B107" s="398"/>
      <c r="C107" s="206" t="s">
        <v>168</v>
      </c>
      <c r="D107" s="226">
        <f>D104+D105+D106</f>
        <v>20.96</v>
      </c>
      <c r="E107" s="226">
        <f>E104+E105+E106</f>
        <v>20.96</v>
      </c>
      <c r="F107" s="227">
        <v>100</v>
      </c>
      <c r="G107" s="226">
        <f>G104+G105+G106</f>
        <v>20.96</v>
      </c>
      <c r="H107" s="385"/>
      <c r="I107" s="385"/>
      <c r="J107" s="385"/>
      <c r="K107" s="388"/>
    </row>
    <row r="108" spans="1:11" ht="17.25" customHeight="1">
      <c r="A108" s="404" t="s">
        <v>202</v>
      </c>
      <c r="B108" s="396" t="s">
        <v>50</v>
      </c>
      <c r="C108" s="209" t="s">
        <v>165</v>
      </c>
      <c r="D108" s="226">
        <v>1.9</v>
      </c>
      <c r="E108" s="226">
        <v>1.9</v>
      </c>
      <c r="F108" s="227"/>
      <c r="G108" s="226">
        <v>1.9</v>
      </c>
      <c r="H108" s="383" t="s">
        <v>210</v>
      </c>
      <c r="I108" s="383">
        <v>1</v>
      </c>
      <c r="J108" s="383">
        <v>1</v>
      </c>
      <c r="K108" s="386">
        <v>100</v>
      </c>
    </row>
    <row r="109" spans="1:11" ht="15">
      <c r="A109" s="405"/>
      <c r="B109" s="397"/>
      <c r="C109" s="202" t="s">
        <v>166</v>
      </c>
      <c r="D109" s="226">
        <v>0</v>
      </c>
      <c r="E109" s="226">
        <v>0</v>
      </c>
      <c r="F109" s="227"/>
      <c r="G109" s="226">
        <v>0</v>
      </c>
      <c r="H109" s="384"/>
      <c r="I109" s="384"/>
      <c r="J109" s="384"/>
      <c r="K109" s="387"/>
    </row>
    <row r="110" spans="1:11" ht="15">
      <c r="A110" s="405"/>
      <c r="B110" s="397"/>
      <c r="C110" s="202" t="s">
        <v>167</v>
      </c>
      <c r="D110" s="226">
        <v>0</v>
      </c>
      <c r="E110" s="226">
        <v>0</v>
      </c>
      <c r="F110" s="227"/>
      <c r="G110" s="226">
        <v>0</v>
      </c>
      <c r="H110" s="384"/>
      <c r="I110" s="384"/>
      <c r="J110" s="384"/>
      <c r="K110" s="387"/>
    </row>
    <row r="111" spans="1:11" ht="15">
      <c r="A111" s="406"/>
      <c r="B111" s="398"/>
      <c r="C111" s="206" t="s">
        <v>168</v>
      </c>
      <c r="D111" s="226">
        <f>D108+D109+D110</f>
        <v>1.9</v>
      </c>
      <c r="E111" s="226">
        <f>E108+E109+E110</f>
        <v>1.9</v>
      </c>
      <c r="F111" s="227">
        <v>100</v>
      </c>
      <c r="G111" s="226">
        <f>G108+G109+G110</f>
        <v>1.9</v>
      </c>
      <c r="H111" s="385"/>
      <c r="I111" s="385"/>
      <c r="J111" s="385"/>
      <c r="K111" s="388"/>
    </row>
    <row r="112" spans="1:11" ht="18" customHeight="1">
      <c r="A112" s="404" t="s">
        <v>241</v>
      </c>
      <c r="B112" s="396" t="s">
        <v>232</v>
      </c>
      <c r="C112" s="209" t="s">
        <v>165</v>
      </c>
      <c r="D112" s="226">
        <v>15.71</v>
      </c>
      <c r="E112" s="227">
        <v>15.71</v>
      </c>
      <c r="F112" s="227"/>
      <c r="G112" s="227">
        <v>15.71</v>
      </c>
      <c r="H112" s="383" t="s">
        <v>233</v>
      </c>
      <c r="I112" s="383">
        <v>15.71</v>
      </c>
      <c r="J112" s="383">
        <v>15.71</v>
      </c>
      <c r="K112" s="386">
        <v>100</v>
      </c>
    </row>
    <row r="113" spans="1:11" ht="15">
      <c r="A113" s="405"/>
      <c r="B113" s="397"/>
      <c r="C113" s="202" t="s">
        <v>166</v>
      </c>
      <c r="D113" s="226">
        <v>0</v>
      </c>
      <c r="E113" s="227">
        <v>0</v>
      </c>
      <c r="F113" s="227"/>
      <c r="G113" s="227">
        <v>0</v>
      </c>
      <c r="H113" s="384"/>
      <c r="I113" s="384"/>
      <c r="J113" s="384"/>
      <c r="K113" s="387"/>
    </row>
    <row r="114" spans="1:11" ht="15">
      <c r="A114" s="405"/>
      <c r="B114" s="397"/>
      <c r="C114" s="202" t="s">
        <v>167</v>
      </c>
      <c r="D114" s="226">
        <v>0</v>
      </c>
      <c r="E114" s="227">
        <v>0</v>
      </c>
      <c r="F114" s="227"/>
      <c r="G114" s="227">
        <v>0</v>
      </c>
      <c r="H114" s="384"/>
      <c r="I114" s="384"/>
      <c r="J114" s="384"/>
      <c r="K114" s="387"/>
    </row>
    <row r="115" spans="1:11" ht="15">
      <c r="A115" s="406"/>
      <c r="B115" s="398"/>
      <c r="C115" s="206" t="s">
        <v>168</v>
      </c>
      <c r="D115" s="226">
        <f>D112+D113+D114</f>
        <v>15.71</v>
      </c>
      <c r="E115" s="226">
        <f>E112+E113+E114</f>
        <v>15.71</v>
      </c>
      <c r="F115" s="227">
        <v>100</v>
      </c>
      <c r="G115" s="226">
        <f>G112+G113+G114</f>
        <v>15.71</v>
      </c>
      <c r="H115" s="385"/>
      <c r="I115" s="385"/>
      <c r="J115" s="385"/>
      <c r="K115" s="388"/>
    </row>
    <row r="116" spans="1:11" ht="15">
      <c r="A116" s="404" t="s">
        <v>204</v>
      </c>
      <c r="B116" s="396" t="s">
        <v>119</v>
      </c>
      <c r="C116" s="209" t="s">
        <v>165</v>
      </c>
      <c r="D116" s="226">
        <v>0.24</v>
      </c>
      <c r="E116" s="226">
        <v>0.24</v>
      </c>
      <c r="F116" s="227"/>
      <c r="G116" s="226">
        <v>0.24</v>
      </c>
      <c r="H116" s="383" t="s">
        <v>60</v>
      </c>
      <c r="I116" s="383">
        <v>1</v>
      </c>
      <c r="J116" s="383">
        <v>1</v>
      </c>
      <c r="K116" s="386">
        <v>100</v>
      </c>
    </row>
    <row r="117" spans="1:11" ht="15">
      <c r="A117" s="405"/>
      <c r="B117" s="397"/>
      <c r="C117" s="202" t="s">
        <v>166</v>
      </c>
      <c r="D117" s="226">
        <v>0</v>
      </c>
      <c r="E117" s="226">
        <v>0</v>
      </c>
      <c r="F117" s="227"/>
      <c r="G117" s="226">
        <v>0</v>
      </c>
      <c r="H117" s="384"/>
      <c r="I117" s="384"/>
      <c r="J117" s="384"/>
      <c r="K117" s="387"/>
    </row>
    <row r="118" spans="1:11" ht="15">
      <c r="A118" s="405"/>
      <c r="B118" s="397"/>
      <c r="C118" s="202" t="s">
        <v>167</v>
      </c>
      <c r="D118" s="226">
        <v>0</v>
      </c>
      <c r="E118" s="226">
        <v>0</v>
      </c>
      <c r="F118" s="227"/>
      <c r="G118" s="226">
        <v>0</v>
      </c>
      <c r="H118" s="384"/>
      <c r="I118" s="384"/>
      <c r="J118" s="384"/>
      <c r="K118" s="387"/>
    </row>
    <row r="119" spans="1:11" ht="15">
      <c r="A119" s="406"/>
      <c r="B119" s="397"/>
      <c r="C119" s="216" t="s">
        <v>168</v>
      </c>
      <c r="D119" s="247">
        <f>D116+D117+D118</f>
        <v>0.24</v>
      </c>
      <c r="E119" s="247">
        <f>E116+E117+E118</f>
        <v>0.24</v>
      </c>
      <c r="F119" s="248">
        <v>100</v>
      </c>
      <c r="G119" s="247">
        <f>G116+G117+G118</f>
        <v>0.24</v>
      </c>
      <c r="H119" s="384"/>
      <c r="I119" s="384"/>
      <c r="J119" s="384"/>
      <c r="K119" s="387"/>
    </row>
    <row r="120" spans="1:11" ht="15">
      <c r="A120" s="404" t="s">
        <v>207</v>
      </c>
      <c r="B120" s="423" t="s">
        <v>234</v>
      </c>
      <c r="C120" s="202" t="s">
        <v>165</v>
      </c>
      <c r="D120" s="226">
        <v>0.04</v>
      </c>
      <c r="E120" s="226">
        <v>0.04</v>
      </c>
      <c r="F120" s="227"/>
      <c r="G120" s="226">
        <v>0.04</v>
      </c>
      <c r="H120" s="458" t="s">
        <v>236</v>
      </c>
      <c r="I120" s="458">
        <v>0.04</v>
      </c>
      <c r="J120" s="458">
        <v>0.04</v>
      </c>
      <c r="K120" s="460">
        <v>100</v>
      </c>
    </row>
    <row r="121" spans="1:11" ht="15">
      <c r="A121" s="405"/>
      <c r="B121" s="423"/>
      <c r="C121" s="202" t="s">
        <v>166</v>
      </c>
      <c r="D121" s="226">
        <v>0</v>
      </c>
      <c r="E121" s="226">
        <v>0</v>
      </c>
      <c r="F121" s="227"/>
      <c r="G121" s="226">
        <v>0</v>
      </c>
      <c r="H121" s="458"/>
      <c r="I121" s="458"/>
      <c r="J121" s="458"/>
      <c r="K121" s="460"/>
    </row>
    <row r="122" spans="1:11" ht="15">
      <c r="A122" s="405"/>
      <c r="B122" s="423"/>
      <c r="C122" s="202" t="s">
        <v>167</v>
      </c>
      <c r="D122" s="226">
        <v>0</v>
      </c>
      <c r="E122" s="226">
        <v>0</v>
      </c>
      <c r="F122" s="227"/>
      <c r="G122" s="226">
        <v>0</v>
      </c>
      <c r="H122" s="458"/>
      <c r="I122" s="458"/>
      <c r="J122" s="458"/>
      <c r="K122" s="460"/>
    </row>
    <row r="123" spans="1:11" ht="13.5" customHeight="1">
      <c r="A123" s="406"/>
      <c r="B123" s="423"/>
      <c r="C123" s="206" t="s">
        <v>168</v>
      </c>
      <c r="D123" s="226">
        <f>D120+D121+D122</f>
        <v>0.04</v>
      </c>
      <c r="E123" s="226">
        <f>E120+E121+E122</f>
        <v>0.04</v>
      </c>
      <c r="F123" s="227">
        <v>100</v>
      </c>
      <c r="G123" s="226">
        <f>G120+G121+G122</f>
        <v>0.04</v>
      </c>
      <c r="H123" s="458"/>
      <c r="I123" s="458"/>
      <c r="J123" s="458"/>
      <c r="K123" s="460"/>
    </row>
    <row r="124" spans="1:11" ht="15">
      <c r="A124" s="404" t="s">
        <v>209</v>
      </c>
      <c r="B124" s="423" t="s">
        <v>235</v>
      </c>
      <c r="C124" s="202" t="s">
        <v>165</v>
      </c>
      <c r="D124" s="226">
        <v>0.1</v>
      </c>
      <c r="E124" s="226">
        <v>0.1</v>
      </c>
      <c r="F124" s="227"/>
      <c r="G124" s="226">
        <v>0.1</v>
      </c>
      <c r="H124" s="458" t="s">
        <v>236</v>
      </c>
      <c r="I124" s="463">
        <v>0.1</v>
      </c>
      <c r="J124" s="463">
        <v>0.1</v>
      </c>
      <c r="K124" s="460">
        <v>100</v>
      </c>
    </row>
    <row r="125" spans="1:11" ht="15">
      <c r="A125" s="405"/>
      <c r="B125" s="423"/>
      <c r="C125" s="202" t="s">
        <v>166</v>
      </c>
      <c r="D125" s="226">
        <v>0</v>
      </c>
      <c r="E125" s="226">
        <v>0</v>
      </c>
      <c r="F125" s="227"/>
      <c r="G125" s="226">
        <v>0</v>
      </c>
      <c r="H125" s="458"/>
      <c r="I125" s="463"/>
      <c r="J125" s="463"/>
      <c r="K125" s="460"/>
    </row>
    <row r="126" spans="1:11" ht="15">
      <c r="A126" s="405"/>
      <c r="B126" s="423"/>
      <c r="C126" s="202" t="s">
        <v>167</v>
      </c>
      <c r="D126" s="226">
        <v>0</v>
      </c>
      <c r="E126" s="226">
        <v>0</v>
      </c>
      <c r="F126" s="227"/>
      <c r="G126" s="226">
        <v>0</v>
      </c>
      <c r="H126" s="458"/>
      <c r="I126" s="463"/>
      <c r="J126" s="463"/>
      <c r="K126" s="460"/>
    </row>
    <row r="127" spans="1:11" ht="24" customHeight="1">
      <c r="A127" s="406"/>
      <c r="B127" s="423"/>
      <c r="C127" s="206" t="s">
        <v>168</v>
      </c>
      <c r="D127" s="226">
        <f>D124+D125+D126</f>
        <v>0.1</v>
      </c>
      <c r="E127" s="226">
        <f>E124+E125+E126</f>
        <v>0.1</v>
      </c>
      <c r="F127" s="227">
        <v>100</v>
      </c>
      <c r="G127" s="226">
        <f>G124+G125+G126</f>
        <v>0.1</v>
      </c>
      <c r="H127" s="458"/>
      <c r="I127" s="463"/>
      <c r="J127" s="463"/>
      <c r="K127" s="460"/>
    </row>
    <row r="128" spans="1:11" ht="15">
      <c r="A128" s="425" t="s">
        <v>211</v>
      </c>
      <c r="B128" s="423" t="s">
        <v>118</v>
      </c>
      <c r="C128" s="202" t="s">
        <v>165</v>
      </c>
      <c r="D128" s="226">
        <v>0.02</v>
      </c>
      <c r="E128" s="226">
        <v>0.02</v>
      </c>
      <c r="F128" s="227"/>
      <c r="G128" s="226">
        <v>0.02</v>
      </c>
      <c r="H128" s="458" t="s">
        <v>236</v>
      </c>
      <c r="I128" s="458">
        <v>0.02</v>
      </c>
      <c r="J128" s="458">
        <v>0.02</v>
      </c>
      <c r="K128" s="460">
        <v>100</v>
      </c>
    </row>
    <row r="129" spans="1:11" ht="15">
      <c r="A129" s="425"/>
      <c r="B129" s="423"/>
      <c r="C129" s="202" t="s">
        <v>166</v>
      </c>
      <c r="D129" s="226">
        <v>0</v>
      </c>
      <c r="E129" s="226">
        <v>0</v>
      </c>
      <c r="F129" s="227"/>
      <c r="G129" s="226">
        <v>0</v>
      </c>
      <c r="H129" s="458"/>
      <c r="I129" s="458"/>
      <c r="J129" s="458"/>
      <c r="K129" s="460"/>
    </row>
    <row r="130" spans="1:11" ht="15">
      <c r="A130" s="425"/>
      <c r="B130" s="423"/>
      <c r="C130" s="202" t="s">
        <v>167</v>
      </c>
      <c r="D130" s="226">
        <v>0</v>
      </c>
      <c r="E130" s="226">
        <v>0</v>
      </c>
      <c r="F130" s="227"/>
      <c r="G130" s="226">
        <v>0</v>
      </c>
      <c r="H130" s="458"/>
      <c r="I130" s="458"/>
      <c r="J130" s="458"/>
      <c r="K130" s="460"/>
    </row>
    <row r="131" spans="1:11" ht="15">
      <c r="A131" s="425"/>
      <c r="B131" s="423"/>
      <c r="C131" s="206" t="s">
        <v>168</v>
      </c>
      <c r="D131" s="226">
        <f>D128+D129+D130</f>
        <v>0.02</v>
      </c>
      <c r="E131" s="226">
        <f>E128+E129+E130</f>
        <v>0.02</v>
      </c>
      <c r="F131" s="227">
        <v>100</v>
      </c>
      <c r="G131" s="226">
        <f>G128+G129+G130</f>
        <v>0.02</v>
      </c>
      <c r="H131" s="458"/>
      <c r="I131" s="458"/>
      <c r="J131" s="458"/>
      <c r="K131" s="460"/>
    </row>
    <row r="132" spans="1:11" ht="18.75" customHeight="1">
      <c r="A132" s="425" t="s">
        <v>212</v>
      </c>
      <c r="B132" s="423" t="s">
        <v>6</v>
      </c>
      <c r="C132" s="202" t="s">
        <v>165</v>
      </c>
      <c r="D132" s="226">
        <v>0</v>
      </c>
      <c r="E132" s="226">
        <v>0</v>
      </c>
      <c r="F132" s="227"/>
      <c r="G132" s="226">
        <v>0</v>
      </c>
      <c r="H132" s="458" t="s">
        <v>213</v>
      </c>
      <c r="I132" s="458">
        <v>296</v>
      </c>
      <c r="J132" s="458">
        <v>296</v>
      </c>
      <c r="K132" s="460">
        <v>100</v>
      </c>
    </row>
    <row r="133" spans="1:11" ht="15">
      <c r="A133" s="425"/>
      <c r="B133" s="423"/>
      <c r="C133" s="202" t="s">
        <v>166</v>
      </c>
      <c r="D133" s="226">
        <v>29.97</v>
      </c>
      <c r="E133" s="226">
        <v>29.97</v>
      </c>
      <c r="F133" s="227"/>
      <c r="G133" s="226">
        <v>29.97</v>
      </c>
      <c r="H133" s="458"/>
      <c r="I133" s="458"/>
      <c r="J133" s="458"/>
      <c r="K133" s="460"/>
    </row>
    <row r="134" spans="1:11" ht="15">
      <c r="A134" s="425"/>
      <c r="B134" s="423"/>
      <c r="C134" s="202" t="s">
        <v>167</v>
      </c>
      <c r="D134" s="226">
        <v>0</v>
      </c>
      <c r="E134" s="226">
        <v>0</v>
      </c>
      <c r="F134" s="227"/>
      <c r="G134" s="226">
        <v>0</v>
      </c>
      <c r="H134" s="458"/>
      <c r="I134" s="458"/>
      <c r="J134" s="458"/>
      <c r="K134" s="460"/>
    </row>
    <row r="135" spans="1:11" ht="15.75" thickBot="1">
      <c r="A135" s="426"/>
      <c r="B135" s="424"/>
      <c r="C135" s="213" t="s">
        <v>168</v>
      </c>
      <c r="D135" s="220">
        <f>D132+D133+D134</f>
        <v>29.97</v>
      </c>
      <c r="E135" s="220">
        <f>E132+E133+E134</f>
        <v>29.97</v>
      </c>
      <c r="F135" s="221">
        <v>100</v>
      </c>
      <c r="G135" s="220">
        <f>G132+G133+G134</f>
        <v>29.97</v>
      </c>
      <c r="H135" s="459"/>
      <c r="I135" s="459"/>
      <c r="J135" s="459"/>
      <c r="K135" s="461"/>
    </row>
    <row r="136" spans="1:11" ht="19.5" customHeight="1">
      <c r="A136" s="429" t="s">
        <v>214</v>
      </c>
      <c r="B136" s="427" t="s">
        <v>43</v>
      </c>
      <c r="C136" s="209" t="s">
        <v>165</v>
      </c>
      <c r="D136" s="249">
        <f>D140+D144+D148+D152+D156</f>
        <v>167.01000000000002</v>
      </c>
      <c r="E136" s="249">
        <f>E140+E144+E148+E152+E156</f>
        <v>167.01000000000002</v>
      </c>
      <c r="F136" s="250"/>
      <c r="G136" s="249">
        <f>G140+G144+G148+G152+G156</f>
        <v>167.01000000000002</v>
      </c>
      <c r="H136" s="246"/>
      <c r="I136" s="246"/>
      <c r="J136" s="246"/>
      <c r="K136" s="245"/>
    </row>
    <row r="137" spans="1:11" ht="15">
      <c r="A137" s="429"/>
      <c r="B137" s="427"/>
      <c r="C137" s="202" t="s">
        <v>166</v>
      </c>
      <c r="D137" s="226">
        <f>D161</f>
        <v>16.83</v>
      </c>
      <c r="E137" s="226">
        <f>E161</f>
        <v>16.83</v>
      </c>
      <c r="F137" s="227"/>
      <c r="G137" s="226">
        <f>G161</f>
        <v>16.83</v>
      </c>
      <c r="H137" s="232"/>
      <c r="I137" s="232"/>
      <c r="J137" s="232"/>
      <c r="K137" s="233"/>
    </row>
    <row r="138" spans="1:11" ht="15">
      <c r="A138" s="429"/>
      <c r="B138" s="427"/>
      <c r="C138" s="202" t="s">
        <v>167</v>
      </c>
      <c r="D138" s="226"/>
      <c r="E138" s="226"/>
      <c r="F138" s="227"/>
      <c r="G138" s="226"/>
      <c r="H138" s="232"/>
      <c r="I138" s="232"/>
      <c r="J138" s="232"/>
      <c r="K138" s="233"/>
    </row>
    <row r="139" spans="1:11" ht="15">
      <c r="A139" s="430"/>
      <c r="B139" s="428"/>
      <c r="C139" s="206" t="s">
        <v>168</v>
      </c>
      <c r="D139" s="230">
        <f>D136+D137</f>
        <v>183.84000000000003</v>
      </c>
      <c r="E139" s="230">
        <f>E136+E137</f>
        <v>183.84000000000003</v>
      </c>
      <c r="F139" s="234">
        <v>100</v>
      </c>
      <c r="G139" s="230">
        <f>G136+G137</f>
        <v>183.84000000000003</v>
      </c>
      <c r="H139" s="232"/>
      <c r="I139" s="232"/>
      <c r="J139" s="232"/>
      <c r="K139" s="233"/>
    </row>
    <row r="140" spans="1:11" ht="30" customHeight="1">
      <c r="A140" s="404" t="s">
        <v>215</v>
      </c>
      <c r="B140" s="396" t="s">
        <v>44</v>
      </c>
      <c r="C140" s="209" t="s">
        <v>165</v>
      </c>
      <c r="D140" s="226">
        <v>91.57</v>
      </c>
      <c r="E140" s="226">
        <v>91.57</v>
      </c>
      <c r="F140" s="227"/>
      <c r="G140" s="226">
        <v>91.57</v>
      </c>
      <c r="H140" s="383" t="s">
        <v>216</v>
      </c>
      <c r="I140" s="383">
        <v>100</v>
      </c>
      <c r="J140" s="383">
        <v>100</v>
      </c>
      <c r="K140" s="386">
        <v>100</v>
      </c>
    </row>
    <row r="141" spans="1:11" ht="15">
      <c r="A141" s="405"/>
      <c r="B141" s="397"/>
      <c r="C141" s="202" t="s">
        <v>166</v>
      </c>
      <c r="D141" s="226">
        <v>0</v>
      </c>
      <c r="E141" s="227">
        <v>0</v>
      </c>
      <c r="F141" s="227"/>
      <c r="G141" s="227">
        <v>0</v>
      </c>
      <c r="H141" s="384"/>
      <c r="I141" s="384"/>
      <c r="J141" s="384"/>
      <c r="K141" s="387"/>
    </row>
    <row r="142" spans="1:11" ht="15">
      <c r="A142" s="405"/>
      <c r="B142" s="397"/>
      <c r="C142" s="202" t="s">
        <v>167</v>
      </c>
      <c r="D142" s="226"/>
      <c r="E142" s="227">
        <v>0</v>
      </c>
      <c r="F142" s="227"/>
      <c r="G142" s="227">
        <v>0</v>
      </c>
      <c r="H142" s="384"/>
      <c r="I142" s="384"/>
      <c r="J142" s="384"/>
      <c r="K142" s="387"/>
    </row>
    <row r="143" spans="1:11" ht="15">
      <c r="A143" s="406"/>
      <c r="B143" s="398"/>
      <c r="C143" s="206" t="s">
        <v>168</v>
      </c>
      <c r="D143" s="226">
        <f>D140+D141</f>
        <v>91.57</v>
      </c>
      <c r="E143" s="227">
        <f>E140</f>
        <v>91.57</v>
      </c>
      <c r="F143" s="227">
        <v>100</v>
      </c>
      <c r="G143" s="227">
        <f>G140</f>
        <v>91.57</v>
      </c>
      <c r="H143" s="385"/>
      <c r="I143" s="385"/>
      <c r="J143" s="385"/>
      <c r="K143" s="388"/>
    </row>
    <row r="144" spans="1:11" ht="15" customHeight="1">
      <c r="A144" s="404" t="s">
        <v>217</v>
      </c>
      <c r="B144" s="396" t="s">
        <v>7</v>
      </c>
      <c r="C144" s="209" t="s">
        <v>165</v>
      </c>
      <c r="D144" s="226">
        <v>8.56</v>
      </c>
      <c r="E144" s="227">
        <v>8.56</v>
      </c>
      <c r="F144" s="227"/>
      <c r="G144" s="227">
        <v>8.56</v>
      </c>
      <c r="H144" s="383" t="s">
        <v>218</v>
      </c>
      <c r="I144" s="383">
        <v>100</v>
      </c>
      <c r="J144" s="383">
        <v>100</v>
      </c>
      <c r="K144" s="386">
        <v>100</v>
      </c>
    </row>
    <row r="145" spans="1:11" ht="15">
      <c r="A145" s="405"/>
      <c r="B145" s="397"/>
      <c r="C145" s="202" t="s">
        <v>166</v>
      </c>
      <c r="D145" s="226">
        <v>0</v>
      </c>
      <c r="E145" s="227">
        <v>0</v>
      </c>
      <c r="F145" s="227"/>
      <c r="G145" s="227">
        <v>0</v>
      </c>
      <c r="H145" s="384"/>
      <c r="I145" s="384"/>
      <c r="J145" s="384"/>
      <c r="K145" s="387"/>
    </row>
    <row r="146" spans="1:11" ht="15">
      <c r="A146" s="405"/>
      <c r="B146" s="397"/>
      <c r="C146" s="202" t="s">
        <v>167</v>
      </c>
      <c r="D146" s="226">
        <v>0</v>
      </c>
      <c r="E146" s="227">
        <v>0</v>
      </c>
      <c r="F146" s="227"/>
      <c r="G146" s="227">
        <v>0</v>
      </c>
      <c r="H146" s="384"/>
      <c r="I146" s="384"/>
      <c r="J146" s="384"/>
      <c r="K146" s="387"/>
    </row>
    <row r="147" spans="1:11" ht="15">
      <c r="A147" s="406"/>
      <c r="B147" s="398"/>
      <c r="C147" s="206" t="s">
        <v>168</v>
      </c>
      <c r="D147" s="226">
        <f>D144</f>
        <v>8.56</v>
      </c>
      <c r="E147" s="227">
        <f>E144</f>
        <v>8.56</v>
      </c>
      <c r="F147" s="227">
        <v>100</v>
      </c>
      <c r="G147" s="227">
        <f>G144</f>
        <v>8.56</v>
      </c>
      <c r="H147" s="385"/>
      <c r="I147" s="385"/>
      <c r="J147" s="385"/>
      <c r="K147" s="388"/>
    </row>
    <row r="148" spans="1:11" ht="24" customHeight="1">
      <c r="A148" s="390" t="s">
        <v>219</v>
      </c>
      <c r="B148" s="396" t="s">
        <v>8</v>
      </c>
      <c r="C148" s="209" t="s">
        <v>165</v>
      </c>
      <c r="D148" s="226">
        <v>29.42</v>
      </c>
      <c r="E148" s="227">
        <v>29.42</v>
      </c>
      <c r="F148" s="227"/>
      <c r="G148" s="227">
        <v>29.42</v>
      </c>
      <c r="H148" s="383" t="s">
        <v>216</v>
      </c>
      <c r="I148" s="383">
        <v>100</v>
      </c>
      <c r="J148" s="383">
        <v>100</v>
      </c>
      <c r="K148" s="386">
        <v>100</v>
      </c>
    </row>
    <row r="149" spans="1:11" ht="15">
      <c r="A149" s="391"/>
      <c r="B149" s="397"/>
      <c r="C149" s="202" t="s">
        <v>166</v>
      </c>
      <c r="D149" s="226">
        <v>0</v>
      </c>
      <c r="E149" s="227">
        <v>0</v>
      </c>
      <c r="F149" s="227"/>
      <c r="G149" s="227">
        <v>0</v>
      </c>
      <c r="H149" s="384"/>
      <c r="I149" s="384"/>
      <c r="J149" s="384"/>
      <c r="K149" s="387"/>
    </row>
    <row r="150" spans="1:11" ht="15">
      <c r="A150" s="391"/>
      <c r="B150" s="397"/>
      <c r="C150" s="202" t="s">
        <v>167</v>
      </c>
      <c r="D150" s="226">
        <v>0</v>
      </c>
      <c r="E150" s="227">
        <v>0</v>
      </c>
      <c r="F150" s="227"/>
      <c r="G150" s="227">
        <v>0</v>
      </c>
      <c r="H150" s="384"/>
      <c r="I150" s="384"/>
      <c r="J150" s="384"/>
      <c r="K150" s="387"/>
    </row>
    <row r="151" spans="1:11" ht="15">
      <c r="A151" s="399"/>
      <c r="B151" s="398"/>
      <c r="C151" s="206" t="s">
        <v>168</v>
      </c>
      <c r="D151" s="226">
        <f>D148</f>
        <v>29.42</v>
      </c>
      <c r="E151" s="227">
        <f>E148</f>
        <v>29.42</v>
      </c>
      <c r="F151" s="227">
        <v>100</v>
      </c>
      <c r="G151" s="227">
        <f>G148</f>
        <v>29.42</v>
      </c>
      <c r="H151" s="385"/>
      <c r="I151" s="385"/>
      <c r="J151" s="385"/>
      <c r="K151" s="388"/>
    </row>
    <row r="152" spans="1:11" ht="19.5" customHeight="1">
      <c r="A152" s="390" t="s">
        <v>220</v>
      </c>
      <c r="B152" s="393" t="s">
        <v>248</v>
      </c>
      <c r="C152" s="209" t="s">
        <v>165</v>
      </c>
      <c r="D152" s="226">
        <v>28.86</v>
      </c>
      <c r="E152" s="227">
        <v>28.86</v>
      </c>
      <c r="F152" s="227"/>
      <c r="G152" s="227">
        <v>28.86</v>
      </c>
      <c r="H152" s="383" t="s">
        <v>216</v>
      </c>
      <c r="I152" s="383">
        <v>100</v>
      </c>
      <c r="J152" s="383">
        <v>100</v>
      </c>
      <c r="K152" s="386">
        <v>100</v>
      </c>
    </row>
    <row r="153" spans="1:11" ht="15">
      <c r="A153" s="391"/>
      <c r="B153" s="394"/>
      <c r="C153" s="202" t="s">
        <v>166</v>
      </c>
      <c r="D153" s="226">
        <v>0</v>
      </c>
      <c r="E153" s="227">
        <v>0</v>
      </c>
      <c r="F153" s="227"/>
      <c r="G153" s="227">
        <v>0</v>
      </c>
      <c r="H153" s="384"/>
      <c r="I153" s="384"/>
      <c r="J153" s="384"/>
      <c r="K153" s="387"/>
    </row>
    <row r="154" spans="1:11" ht="15">
      <c r="A154" s="391"/>
      <c r="B154" s="394"/>
      <c r="C154" s="202" t="s">
        <v>167</v>
      </c>
      <c r="D154" s="226">
        <v>0</v>
      </c>
      <c r="E154" s="227">
        <v>0</v>
      </c>
      <c r="F154" s="227"/>
      <c r="G154" s="227">
        <v>0</v>
      </c>
      <c r="H154" s="384"/>
      <c r="I154" s="384"/>
      <c r="J154" s="384"/>
      <c r="K154" s="387"/>
    </row>
    <row r="155" spans="1:11" ht="37.5" customHeight="1">
      <c r="A155" s="399"/>
      <c r="B155" s="400"/>
      <c r="C155" s="206" t="s">
        <v>168</v>
      </c>
      <c r="D155" s="226">
        <f>D152</f>
        <v>28.86</v>
      </c>
      <c r="E155" s="227">
        <f>E152</f>
        <v>28.86</v>
      </c>
      <c r="F155" s="227">
        <v>100</v>
      </c>
      <c r="G155" s="227">
        <f>G152</f>
        <v>28.86</v>
      </c>
      <c r="H155" s="385"/>
      <c r="I155" s="385"/>
      <c r="J155" s="385"/>
      <c r="K155" s="388"/>
    </row>
    <row r="156" spans="1:11" ht="18.75" customHeight="1">
      <c r="A156" s="390" t="s">
        <v>221</v>
      </c>
      <c r="B156" s="396" t="s">
        <v>42</v>
      </c>
      <c r="C156" s="209" t="s">
        <v>165</v>
      </c>
      <c r="D156" s="226">
        <v>8.6</v>
      </c>
      <c r="E156" s="227">
        <v>8.6</v>
      </c>
      <c r="F156" s="227"/>
      <c r="G156" s="227">
        <v>8.6</v>
      </c>
      <c r="H156" s="383" t="s">
        <v>216</v>
      </c>
      <c r="I156" s="383">
        <v>100</v>
      </c>
      <c r="J156" s="383">
        <v>100</v>
      </c>
      <c r="K156" s="386">
        <v>100</v>
      </c>
    </row>
    <row r="157" spans="1:11" ht="15">
      <c r="A157" s="391"/>
      <c r="B157" s="397"/>
      <c r="C157" s="202" t="s">
        <v>166</v>
      </c>
      <c r="D157" s="226">
        <v>0</v>
      </c>
      <c r="E157" s="227">
        <v>0</v>
      </c>
      <c r="F157" s="227"/>
      <c r="G157" s="227">
        <v>0</v>
      </c>
      <c r="H157" s="384"/>
      <c r="I157" s="384"/>
      <c r="J157" s="384"/>
      <c r="K157" s="387"/>
    </row>
    <row r="158" spans="1:11" ht="15">
      <c r="A158" s="391"/>
      <c r="B158" s="397"/>
      <c r="C158" s="202" t="s">
        <v>167</v>
      </c>
      <c r="D158" s="226">
        <v>0</v>
      </c>
      <c r="E158" s="227">
        <v>0</v>
      </c>
      <c r="F158" s="227"/>
      <c r="G158" s="227">
        <v>0</v>
      </c>
      <c r="H158" s="384"/>
      <c r="I158" s="384"/>
      <c r="J158" s="384"/>
      <c r="K158" s="387"/>
    </row>
    <row r="159" spans="1:11" ht="16.5" customHeight="1">
      <c r="A159" s="399"/>
      <c r="B159" s="398"/>
      <c r="C159" s="206" t="s">
        <v>168</v>
      </c>
      <c r="D159" s="226">
        <f>D156</f>
        <v>8.6</v>
      </c>
      <c r="E159" s="227">
        <f>E156</f>
        <v>8.6</v>
      </c>
      <c r="F159" s="227">
        <v>100</v>
      </c>
      <c r="G159" s="227">
        <f>G156</f>
        <v>8.6</v>
      </c>
      <c r="H159" s="385"/>
      <c r="I159" s="385"/>
      <c r="J159" s="385"/>
      <c r="K159" s="388"/>
    </row>
    <row r="160" spans="1:11" ht="36" customHeight="1">
      <c r="A160" s="390" t="s">
        <v>222</v>
      </c>
      <c r="B160" s="393" t="s">
        <v>249</v>
      </c>
      <c r="C160" s="209" t="s">
        <v>165</v>
      </c>
      <c r="D160" s="226"/>
      <c r="E160" s="227">
        <v>0</v>
      </c>
      <c r="F160" s="227"/>
      <c r="G160" s="227">
        <v>0</v>
      </c>
      <c r="H160" s="383" t="s">
        <v>223</v>
      </c>
      <c r="I160" s="383">
        <v>100</v>
      </c>
      <c r="J160" s="383">
        <v>100</v>
      </c>
      <c r="K160" s="386">
        <v>100</v>
      </c>
    </row>
    <row r="161" spans="1:11" ht="15">
      <c r="A161" s="391"/>
      <c r="B161" s="394"/>
      <c r="C161" s="202" t="s">
        <v>166</v>
      </c>
      <c r="D161" s="226">
        <v>16.83</v>
      </c>
      <c r="E161" s="227">
        <v>16.83</v>
      </c>
      <c r="F161" s="227"/>
      <c r="G161" s="227">
        <v>16.83</v>
      </c>
      <c r="H161" s="384"/>
      <c r="I161" s="384"/>
      <c r="J161" s="384"/>
      <c r="K161" s="387"/>
    </row>
    <row r="162" spans="1:11" ht="15">
      <c r="A162" s="391"/>
      <c r="B162" s="394"/>
      <c r="C162" s="202" t="s">
        <v>167</v>
      </c>
      <c r="D162" s="226">
        <v>0</v>
      </c>
      <c r="E162" s="227">
        <v>0</v>
      </c>
      <c r="F162" s="227"/>
      <c r="G162" s="227">
        <v>0</v>
      </c>
      <c r="H162" s="384"/>
      <c r="I162" s="384"/>
      <c r="J162" s="384"/>
      <c r="K162" s="387"/>
    </row>
    <row r="163" spans="1:11" ht="23.25" customHeight="1" thickBot="1">
      <c r="A163" s="392"/>
      <c r="B163" s="395"/>
      <c r="C163" s="213" t="s">
        <v>168</v>
      </c>
      <c r="D163" s="220">
        <f>D161</f>
        <v>16.83</v>
      </c>
      <c r="E163" s="221">
        <f>E161</f>
        <v>16.83</v>
      </c>
      <c r="F163" s="221">
        <v>100</v>
      </c>
      <c r="G163" s="221">
        <f>G161</f>
        <v>16.83</v>
      </c>
      <c r="H163" s="389"/>
      <c r="I163" s="389"/>
      <c r="J163" s="389"/>
      <c r="K163" s="408"/>
    </row>
    <row r="164" spans="8:11" ht="12.75">
      <c r="H164" s="235"/>
      <c r="I164" s="235"/>
      <c r="J164" s="235"/>
      <c r="K164" s="235"/>
    </row>
    <row r="165" spans="1:11" ht="12.75">
      <c r="A165" s="346"/>
      <c r="B165" s="346"/>
      <c r="H165" s="235"/>
      <c r="I165" s="235"/>
      <c r="J165" s="235"/>
      <c r="K165" s="235"/>
    </row>
    <row r="166" spans="1:11" ht="12.75">
      <c r="A166" s="346"/>
      <c r="B166" s="346"/>
      <c r="H166" s="235"/>
      <c r="I166" s="235"/>
      <c r="J166" s="235"/>
      <c r="K166" s="235"/>
    </row>
    <row r="167" spans="1:11" ht="12.75">
      <c r="A167" s="346"/>
      <c r="B167" s="346"/>
      <c r="C167" s="346"/>
      <c r="H167" s="235"/>
      <c r="I167" s="235"/>
      <c r="J167" s="235"/>
      <c r="K167" s="235"/>
    </row>
    <row r="168" spans="8:11" ht="12.75">
      <c r="H168" s="235"/>
      <c r="I168" s="235"/>
      <c r="J168" s="235"/>
      <c r="K168" s="235"/>
    </row>
    <row r="169" spans="8:11" ht="12.75">
      <c r="H169" s="235"/>
      <c r="I169" s="235"/>
      <c r="J169" s="235"/>
      <c r="K169" s="235"/>
    </row>
    <row r="170" spans="8:11" ht="12.75">
      <c r="H170" s="235"/>
      <c r="I170" s="235"/>
      <c r="J170" s="235"/>
      <c r="K170" s="235"/>
    </row>
    <row r="171" spans="8:11" ht="12.75">
      <c r="H171" s="235"/>
      <c r="I171" s="235"/>
      <c r="J171" s="235"/>
      <c r="K171" s="235"/>
    </row>
    <row r="172" spans="8:11" ht="12.75">
      <c r="H172" s="235"/>
      <c r="I172" s="235"/>
      <c r="J172" s="235"/>
      <c r="K172" s="235"/>
    </row>
    <row r="173" spans="8:11" ht="12.75">
      <c r="H173" s="235"/>
      <c r="I173" s="235"/>
      <c r="J173" s="235"/>
      <c r="K173" s="235"/>
    </row>
    <row r="174" spans="8:11" ht="12.75">
      <c r="H174" s="235"/>
      <c r="I174" s="235"/>
      <c r="J174" s="235"/>
      <c r="K174" s="235"/>
    </row>
    <row r="175" spans="8:11" ht="12.75">
      <c r="H175" s="235"/>
      <c r="I175" s="235"/>
      <c r="J175" s="235"/>
      <c r="K175" s="235"/>
    </row>
    <row r="176" spans="8:11" ht="12.75">
      <c r="H176" s="235"/>
      <c r="I176" s="235"/>
      <c r="J176" s="235"/>
      <c r="K176" s="235"/>
    </row>
    <row r="177" spans="8:11" ht="12.75">
      <c r="H177" s="235"/>
      <c r="I177" s="235"/>
      <c r="J177" s="235"/>
      <c r="K177" s="235"/>
    </row>
    <row r="178" spans="8:11" ht="12.75">
      <c r="H178" s="235"/>
      <c r="I178" s="235"/>
      <c r="J178" s="235"/>
      <c r="K178" s="235"/>
    </row>
    <row r="179" spans="8:11" ht="12.75">
      <c r="H179" s="235"/>
      <c r="I179" s="235"/>
      <c r="J179" s="235"/>
      <c r="K179" s="235"/>
    </row>
    <row r="180" spans="8:11" ht="12.75">
      <c r="H180" s="235"/>
      <c r="I180" s="235"/>
      <c r="J180" s="235"/>
      <c r="K180" s="235"/>
    </row>
  </sheetData>
  <mergeCells count="234">
    <mergeCell ref="I1:K1"/>
    <mergeCell ref="J128:J131"/>
    <mergeCell ref="K128:K131"/>
    <mergeCell ref="A128:A131"/>
    <mergeCell ref="B128:B131"/>
    <mergeCell ref="H128:H131"/>
    <mergeCell ref="I128:I131"/>
    <mergeCell ref="H124:H127"/>
    <mergeCell ref="I124:I127"/>
    <mergeCell ref="J124:J127"/>
    <mergeCell ref="K124:K127"/>
    <mergeCell ref="H120:H123"/>
    <mergeCell ref="I120:I123"/>
    <mergeCell ref="J120:J123"/>
    <mergeCell ref="K120:K123"/>
    <mergeCell ref="K132:K135"/>
    <mergeCell ref="A166:B166"/>
    <mergeCell ref="K108:K111"/>
    <mergeCell ref="H112:H115"/>
    <mergeCell ref="A116:A119"/>
    <mergeCell ref="B116:B119"/>
    <mergeCell ref="H116:H119"/>
    <mergeCell ref="I116:I119"/>
    <mergeCell ref="J116:J119"/>
    <mergeCell ref="K116:K119"/>
    <mergeCell ref="I112:I115"/>
    <mergeCell ref="J112:J115"/>
    <mergeCell ref="K112:K115"/>
    <mergeCell ref="K100:K103"/>
    <mergeCell ref="H104:H107"/>
    <mergeCell ref="I104:I107"/>
    <mergeCell ref="J104:J107"/>
    <mergeCell ref="K104:K107"/>
    <mergeCell ref="A165:B165"/>
    <mergeCell ref="H100:H103"/>
    <mergeCell ref="I100:I103"/>
    <mergeCell ref="J100:J103"/>
    <mergeCell ref="H108:H111"/>
    <mergeCell ref="I108:I111"/>
    <mergeCell ref="J108:J111"/>
    <mergeCell ref="H132:H135"/>
    <mergeCell ref="I132:I135"/>
    <mergeCell ref="J132:J135"/>
    <mergeCell ref="A38:A41"/>
    <mergeCell ref="B38:B41"/>
    <mergeCell ref="B42:B45"/>
    <mergeCell ref="A42:A45"/>
    <mergeCell ref="B30:B33"/>
    <mergeCell ref="A30:A33"/>
    <mergeCell ref="A34:A37"/>
    <mergeCell ref="B34:B37"/>
    <mergeCell ref="B22:B25"/>
    <mergeCell ref="A22:A25"/>
    <mergeCell ref="B26:B29"/>
    <mergeCell ref="A26:A29"/>
    <mergeCell ref="B14:B17"/>
    <mergeCell ref="A14:A17"/>
    <mergeCell ref="A18:A21"/>
    <mergeCell ref="B18:B21"/>
    <mergeCell ref="B10:B13"/>
    <mergeCell ref="A10:A13"/>
    <mergeCell ref="A2:K2"/>
    <mergeCell ref="I3:K3"/>
    <mergeCell ref="I4:J4"/>
    <mergeCell ref="A3:A5"/>
    <mergeCell ref="B3:B5"/>
    <mergeCell ref="C3:C5"/>
    <mergeCell ref="D3:D5"/>
    <mergeCell ref="E3:E5"/>
    <mergeCell ref="H3:H5"/>
    <mergeCell ref="B6:B9"/>
    <mergeCell ref="A6:A9"/>
    <mergeCell ref="F3:F5"/>
    <mergeCell ref="G3:G5"/>
    <mergeCell ref="A64:A67"/>
    <mergeCell ref="B64:B67"/>
    <mergeCell ref="B46:B50"/>
    <mergeCell ref="A46:A50"/>
    <mergeCell ref="B56:B59"/>
    <mergeCell ref="A56:A59"/>
    <mergeCell ref="B51:B55"/>
    <mergeCell ref="A51:A55"/>
    <mergeCell ref="A68:A71"/>
    <mergeCell ref="B68:B71"/>
    <mergeCell ref="B72:B75"/>
    <mergeCell ref="A72:A75"/>
    <mergeCell ref="A76:A79"/>
    <mergeCell ref="B76:B79"/>
    <mergeCell ref="B80:B83"/>
    <mergeCell ref="A80:A83"/>
    <mergeCell ref="B96:B99"/>
    <mergeCell ref="A96:A99"/>
    <mergeCell ref="A84:A87"/>
    <mergeCell ref="B84:B87"/>
    <mergeCell ref="B92:B95"/>
    <mergeCell ref="A92:A95"/>
    <mergeCell ref="B124:B127"/>
    <mergeCell ref="B100:B103"/>
    <mergeCell ref="A100:A103"/>
    <mergeCell ref="A104:A107"/>
    <mergeCell ref="B104:B107"/>
    <mergeCell ref="A152:A155"/>
    <mergeCell ref="B136:B139"/>
    <mergeCell ref="A136:A139"/>
    <mergeCell ref="A108:A111"/>
    <mergeCell ref="B108:B111"/>
    <mergeCell ref="B112:B115"/>
    <mergeCell ref="A112:A115"/>
    <mergeCell ref="A120:A123"/>
    <mergeCell ref="B120:B123"/>
    <mergeCell ref="A124:A127"/>
    <mergeCell ref="H18:H21"/>
    <mergeCell ref="H22:H25"/>
    <mergeCell ref="B156:B159"/>
    <mergeCell ref="A156:A159"/>
    <mergeCell ref="A140:A143"/>
    <mergeCell ref="B140:B143"/>
    <mergeCell ref="A144:A147"/>
    <mergeCell ref="B144:B147"/>
    <mergeCell ref="B132:B135"/>
    <mergeCell ref="A132:A135"/>
    <mergeCell ref="I14:I17"/>
    <mergeCell ref="J14:J17"/>
    <mergeCell ref="K14:K17"/>
    <mergeCell ref="H10:H13"/>
    <mergeCell ref="H14:H17"/>
    <mergeCell ref="I10:I13"/>
    <mergeCell ref="J10:J13"/>
    <mergeCell ref="K10:K13"/>
    <mergeCell ref="I18:I21"/>
    <mergeCell ref="J18:J21"/>
    <mergeCell ref="K18:K21"/>
    <mergeCell ref="I22:I25"/>
    <mergeCell ref="J22:J25"/>
    <mergeCell ref="K22:K25"/>
    <mergeCell ref="I30:I33"/>
    <mergeCell ref="J30:J33"/>
    <mergeCell ref="K30:K33"/>
    <mergeCell ref="H38:H41"/>
    <mergeCell ref="I38:I41"/>
    <mergeCell ref="J38:J41"/>
    <mergeCell ref="K38:K41"/>
    <mergeCell ref="H30:H33"/>
    <mergeCell ref="H42:H45"/>
    <mergeCell ref="I42:I45"/>
    <mergeCell ref="J42:J45"/>
    <mergeCell ref="K42:K45"/>
    <mergeCell ref="K140:K143"/>
    <mergeCell ref="I144:I147"/>
    <mergeCell ref="J144:J147"/>
    <mergeCell ref="K144:K147"/>
    <mergeCell ref="I140:I143"/>
    <mergeCell ref="J140:J143"/>
    <mergeCell ref="K51:K55"/>
    <mergeCell ref="H51:H55"/>
    <mergeCell ref="I51:I55"/>
    <mergeCell ref="J51:J55"/>
    <mergeCell ref="K148:K151"/>
    <mergeCell ref="I152:I155"/>
    <mergeCell ref="J152:J155"/>
    <mergeCell ref="K152:K155"/>
    <mergeCell ref="I148:I151"/>
    <mergeCell ref="J148:J151"/>
    <mergeCell ref="K156:K159"/>
    <mergeCell ref="I160:I163"/>
    <mergeCell ref="J160:J163"/>
    <mergeCell ref="K160:K163"/>
    <mergeCell ref="I156:I159"/>
    <mergeCell ref="J156:J159"/>
    <mergeCell ref="H140:H143"/>
    <mergeCell ref="H144:H147"/>
    <mergeCell ref="B60:B63"/>
    <mergeCell ref="A60:A63"/>
    <mergeCell ref="H60:H61"/>
    <mergeCell ref="H62:H63"/>
    <mergeCell ref="H92:H95"/>
    <mergeCell ref="A88:A91"/>
    <mergeCell ref="B88:B91"/>
    <mergeCell ref="H80:H83"/>
    <mergeCell ref="A167:C167"/>
    <mergeCell ref="H156:H159"/>
    <mergeCell ref="H160:H163"/>
    <mergeCell ref="H148:H151"/>
    <mergeCell ref="H152:H155"/>
    <mergeCell ref="A160:A163"/>
    <mergeCell ref="B160:B163"/>
    <mergeCell ref="B148:B151"/>
    <mergeCell ref="A148:A151"/>
    <mergeCell ref="B152:B155"/>
    <mergeCell ref="I60:I61"/>
    <mergeCell ref="J60:J61"/>
    <mergeCell ref="H64:H67"/>
    <mergeCell ref="I64:I67"/>
    <mergeCell ref="J64:J67"/>
    <mergeCell ref="I62:I63"/>
    <mergeCell ref="K64:K67"/>
    <mergeCell ref="J84:J87"/>
    <mergeCell ref="K84:K87"/>
    <mergeCell ref="K60:K63"/>
    <mergeCell ref="J62:J63"/>
    <mergeCell ref="J80:J83"/>
    <mergeCell ref="K80:K83"/>
    <mergeCell ref="J76:J77"/>
    <mergeCell ref="K76:K79"/>
    <mergeCell ref="K88:K91"/>
    <mergeCell ref="H72:H73"/>
    <mergeCell ref="H74:H75"/>
    <mergeCell ref="I72:I73"/>
    <mergeCell ref="I74:I75"/>
    <mergeCell ref="J72:J73"/>
    <mergeCell ref="J74:J75"/>
    <mergeCell ref="K72:K75"/>
    <mergeCell ref="J78:J79"/>
    <mergeCell ref="H88:H91"/>
    <mergeCell ref="I92:I95"/>
    <mergeCell ref="J92:J95"/>
    <mergeCell ref="K92:K95"/>
    <mergeCell ref="H96:H99"/>
    <mergeCell ref="I96:I99"/>
    <mergeCell ref="J96:J99"/>
    <mergeCell ref="K96:K99"/>
    <mergeCell ref="I88:I91"/>
    <mergeCell ref="J88:J91"/>
    <mergeCell ref="H84:H87"/>
    <mergeCell ref="I84:I87"/>
    <mergeCell ref="I80:I83"/>
    <mergeCell ref="I68:I71"/>
    <mergeCell ref="J68:J71"/>
    <mergeCell ref="K68:K71"/>
    <mergeCell ref="H68:H71"/>
    <mergeCell ref="H78:H79"/>
    <mergeCell ref="I78:I79"/>
    <mergeCell ref="H76:H77"/>
    <mergeCell ref="I76:I77"/>
  </mergeCells>
  <printOptions horizontalCentered="1"/>
  <pageMargins left="0.5905511811023623" right="0.5905511811023623" top="0.5905511811023623" bottom="0.5905511811023623" header="0.31496062992125984" footer="0.31496062992125984"/>
  <pageSetup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SheetLayoutView="100" workbookViewId="0" topLeftCell="A10">
      <selection activeCell="N11" sqref="N11"/>
    </sheetView>
  </sheetViews>
  <sheetFormatPr defaultColWidth="9.33203125" defaultRowHeight="12.75"/>
  <cols>
    <col min="1" max="1" width="59.16015625" style="41" customWidth="1"/>
    <col min="2" max="2" width="17.83203125" style="41" customWidth="1"/>
    <col min="3" max="3" width="13.33203125" style="41" customWidth="1"/>
    <col min="4" max="4" width="12" style="41" customWidth="1"/>
    <col min="5" max="5" width="12.16015625" style="41" customWidth="1"/>
    <col min="6" max="6" width="24.66015625" style="41" customWidth="1"/>
    <col min="11" max="11" width="9.16015625" style="0" customWidth="1"/>
    <col min="12" max="12" width="16.66015625" style="0" customWidth="1"/>
    <col min="17" max="17" width="16.83203125" style="0" customWidth="1"/>
  </cols>
  <sheetData>
    <row r="1" spans="1:6" s="12" customFormat="1" ht="19.5" customHeight="1" thickBot="1">
      <c r="A1" s="339" t="s">
        <v>261</v>
      </c>
      <c r="B1" s="339"/>
      <c r="C1" s="339"/>
      <c r="D1" s="339"/>
      <c r="E1" s="339"/>
      <c r="F1" s="339"/>
    </row>
    <row r="2" spans="1:6" ht="60.75" customHeight="1" thickBot="1">
      <c r="A2" s="319" t="s">
        <v>260</v>
      </c>
      <c r="B2" s="471"/>
      <c r="C2" s="471"/>
      <c r="D2" s="471"/>
      <c r="E2" s="471"/>
      <c r="F2" s="472"/>
    </row>
    <row r="3" spans="1:6" s="13" customFormat="1" ht="37.5" customHeight="1">
      <c r="A3" s="353" t="s">
        <v>262</v>
      </c>
      <c r="B3" s="349" t="s">
        <v>55</v>
      </c>
      <c r="C3" s="349" t="s">
        <v>258</v>
      </c>
      <c r="D3" s="349"/>
      <c r="E3" s="349"/>
      <c r="F3" s="466" t="s">
        <v>259</v>
      </c>
    </row>
    <row r="4" spans="1:6" s="13" customFormat="1" ht="58.5" customHeight="1">
      <c r="A4" s="469"/>
      <c r="B4" s="464"/>
      <c r="C4" s="464">
        <v>2018</v>
      </c>
      <c r="D4" s="464">
        <v>2019</v>
      </c>
      <c r="E4" s="464">
        <v>2020</v>
      </c>
      <c r="F4" s="467"/>
    </row>
    <row r="5" spans="1:6" s="13" customFormat="1" ht="21" customHeight="1" thickBot="1">
      <c r="A5" s="470"/>
      <c r="B5" s="465"/>
      <c r="C5" s="465"/>
      <c r="D5" s="465"/>
      <c r="E5" s="465"/>
      <c r="F5" s="468"/>
    </row>
    <row r="6" spans="1:9" s="19" customFormat="1" ht="63.75" customHeight="1">
      <c r="A6" s="20" t="s">
        <v>59</v>
      </c>
      <c r="B6" s="21" t="s">
        <v>60</v>
      </c>
      <c r="C6" s="22">
        <v>250</v>
      </c>
      <c r="D6" s="22">
        <v>178</v>
      </c>
      <c r="E6" s="22">
        <v>176</v>
      </c>
      <c r="F6" s="256">
        <v>262</v>
      </c>
      <c r="H6" s="66"/>
      <c r="I6" s="24"/>
    </row>
    <row r="7" spans="1:10" s="19" customFormat="1" ht="36" customHeight="1">
      <c r="A7" s="25" t="s">
        <v>61</v>
      </c>
      <c r="B7" s="26" t="s">
        <v>62</v>
      </c>
      <c r="C7" s="26">
        <v>600.1</v>
      </c>
      <c r="D7" s="26">
        <v>400</v>
      </c>
      <c r="E7" s="271">
        <v>450</v>
      </c>
      <c r="F7" s="257">
        <v>450</v>
      </c>
      <c r="I7" s="24"/>
      <c r="J7" s="65"/>
    </row>
    <row r="8" spans="1:6" s="19" customFormat="1" ht="48" customHeight="1" thickBot="1">
      <c r="A8" s="236" t="s">
        <v>63</v>
      </c>
      <c r="B8" s="237" t="s">
        <v>60</v>
      </c>
      <c r="C8" s="237">
        <v>5893</v>
      </c>
      <c r="D8" s="237">
        <v>5844</v>
      </c>
      <c r="E8" s="237">
        <v>5055</v>
      </c>
      <c r="F8" s="258">
        <v>6472</v>
      </c>
    </row>
    <row r="9" spans="1:17" s="1" customFormat="1" ht="51.75" customHeight="1">
      <c r="A9" s="28" t="s">
        <v>64</v>
      </c>
      <c r="B9" s="29" t="s">
        <v>60</v>
      </c>
      <c r="C9" s="29">
        <v>35</v>
      </c>
      <c r="D9" s="29">
        <v>18</v>
      </c>
      <c r="E9" s="238">
        <v>31</v>
      </c>
      <c r="F9" s="259">
        <v>16</v>
      </c>
      <c r="L9" s="68"/>
      <c r="M9" s="68"/>
      <c r="N9" s="68"/>
      <c r="O9" s="68"/>
      <c r="P9" s="68"/>
      <c r="Q9" s="68"/>
    </row>
    <row r="10" spans="1:17" s="1" customFormat="1" ht="51.75" customHeight="1">
      <c r="A10" s="30" t="s">
        <v>99</v>
      </c>
      <c r="B10" s="31" t="s">
        <v>98</v>
      </c>
      <c r="C10" s="31">
        <v>35</v>
      </c>
      <c r="D10" s="31">
        <v>0</v>
      </c>
      <c r="E10" s="239">
        <v>0</v>
      </c>
      <c r="F10" s="260">
        <v>20</v>
      </c>
      <c r="L10" s="68"/>
      <c r="M10" s="68"/>
      <c r="N10" s="68"/>
      <c r="O10" s="68"/>
      <c r="P10" s="68"/>
      <c r="Q10" s="68"/>
    </row>
    <row r="11" spans="1:8" s="1" customFormat="1" ht="81" customHeight="1">
      <c r="A11" s="30" t="s">
        <v>65</v>
      </c>
      <c r="B11" s="31" t="s">
        <v>66</v>
      </c>
      <c r="C11" s="31">
        <v>40</v>
      </c>
      <c r="D11" s="31">
        <v>30</v>
      </c>
      <c r="E11" s="31">
        <v>10</v>
      </c>
      <c r="F11" s="260">
        <v>56.25</v>
      </c>
      <c r="H11" s="19"/>
    </row>
    <row r="12" spans="1:8" s="1" customFormat="1" ht="66" customHeight="1">
      <c r="A12" s="30" t="s">
        <v>67</v>
      </c>
      <c r="B12" s="31" t="s">
        <v>66</v>
      </c>
      <c r="C12" s="31">
        <v>100</v>
      </c>
      <c r="D12" s="31">
        <v>100</v>
      </c>
      <c r="E12" s="31">
        <v>100</v>
      </c>
      <c r="F12" s="260">
        <v>100</v>
      </c>
      <c r="H12" s="19"/>
    </row>
    <row r="13" spans="1:6" s="19" customFormat="1" ht="63.75" customHeight="1" thickBot="1">
      <c r="A13" s="32" t="s">
        <v>68</v>
      </c>
      <c r="B13" s="33" t="s">
        <v>69</v>
      </c>
      <c r="C13" s="272">
        <v>23</v>
      </c>
      <c r="D13" s="267">
        <v>30</v>
      </c>
      <c r="E13" s="269">
        <v>70</v>
      </c>
      <c r="F13" s="261">
        <v>70</v>
      </c>
    </row>
    <row r="14" spans="1:6" ht="47.25" customHeight="1">
      <c r="A14" s="28" t="s">
        <v>70</v>
      </c>
      <c r="B14" s="29" t="s">
        <v>66</v>
      </c>
      <c r="C14" s="29">
        <v>50</v>
      </c>
      <c r="D14" s="268">
        <v>25.3</v>
      </c>
      <c r="E14" s="29">
        <v>25.3</v>
      </c>
      <c r="F14" s="259">
        <v>25.3</v>
      </c>
    </row>
    <row r="15" spans="1:6" ht="45" customHeight="1">
      <c r="A15" s="30" t="s">
        <v>71</v>
      </c>
      <c r="B15" s="31" t="s">
        <v>66</v>
      </c>
      <c r="C15" s="31">
        <v>25</v>
      </c>
      <c r="D15" s="31">
        <v>30</v>
      </c>
      <c r="E15" s="31">
        <v>13</v>
      </c>
      <c r="F15" s="260">
        <v>14</v>
      </c>
    </row>
    <row r="16" spans="1:6" ht="39" customHeight="1" thickBot="1">
      <c r="A16" s="32" t="s">
        <v>72</v>
      </c>
      <c r="B16" s="33" t="s">
        <v>69</v>
      </c>
      <c r="C16" s="31">
        <v>60</v>
      </c>
      <c r="D16" s="269">
        <v>50</v>
      </c>
      <c r="E16" s="269">
        <v>10</v>
      </c>
      <c r="F16" s="261">
        <v>10</v>
      </c>
    </row>
    <row r="17" spans="1:6" ht="50.25" customHeight="1">
      <c r="A17" s="28" t="s">
        <v>74</v>
      </c>
      <c r="B17" s="29" t="s">
        <v>75</v>
      </c>
      <c r="C17" s="29">
        <v>23260</v>
      </c>
      <c r="D17" s="29">
        <v>25000</v>
      </c>
      <c r="E17" s="29">
        <v>20000</v>
      </c>
      <c r="F17" s="259">
        <v>55334</v>
      </c>
    </row>
    <row r="18" spans="1:6" ht="35.25" customHeight="1">
      <c r="A18" s="30" t="s">
        <v>76</v>
      </c>
      <c r="B18" s="31" t="s">
        <v>75</v>
      </c>
      <c r="C18" s="31">
        <v>199987</v>
      </c>
      <c r="D18" s="31">
        <v>189987</v>
      </c>
      <c r="E18" s="31">
        <v>173937</v>
      </c>
      <c r="F18" s="260">
        <v>54646</v>
      </c>
    </row>
    <row r="19" spans="1:6" ht="46.5" customHeight="1">
      <c r="A19" s="30" t="s">
        <v>77</v>
      </c>
      <c r="B19" s="31" t="s">
        <v>75</v>
      </c>
      <c r="C19" s="31">
        <v>28774</v>
      </c>
      <c r="D19" s="31">
        <v>28774</v>
      </c>
      <c r="E19" s="31">
        <v>18000</v>
      </c>
      <c r="F19" s="260">
        <v>8767</v>
      </c>
    </row>
    <row r="20" spans="1:14" ht="40.5" customHeight="1">
      <c r="A20" s="30" t="s">
        <v>78</v>
      </c>
      <c r="B20" s="31" t="s">
        <v>79</v>
      </c>
      <c r="C20" s="266">
        <v>55</v>
      </c>
      <c r="D20" s="266">
        <v>54</v>
      </c>
      <c r="E20" s="266">
        <v>45</v>
      </c>
      <c r="F20" s="260">
        <v>11</v>
      </c>
      <c r="N20" s="67"/>
    </row>
    <row r="21" spans="1:14" ht="33.75" customHeight="1" thickBot="1">
      <c r="A21" s="32" t="s">
        <v>80</v>
      </c>
      <c r="B21" s="33" t="s">
        <v>81</v>
      </c>
      <c r="C21" s="161">
        <v>250</v>
      </c>
      <c r="D21" s="161">
        <v>518</v>
      </c>
      <c r="E21" s="161">
        <v>210</v>
      </c>
      <c r="F21" s="262">
        <v>331</v>
      </c>
      <c r="H21" s="8"/>
      <c r="N21" s="67"/>
    </row>
    <row r="22" spans="1:14" ht="91.5" customHeight="1">
      <c r="A22" s="28" t="s">
        <v>82</v>
      </c>
      <c r="B22" s="29" t="s">
        <v>66</v>
      </c>
      <c r="C22" s="69">
        <v>23.1</v>
      </c>
      <c r="D22" s="69">
        <v>23.55</v>
      </c>
      <c r="E22" s="35">
        <v>23.94</v>
      </c>
      <c r="F22" s="263">
        <v>30.18</v>
      </c>
      <c r="H22" s="36"/>
      <c r="N22" s="67"/>
    </row>
    <row r="23" spans="1:14" ht="45" customHeight="1">
      <c r="A23" s="30" t="s">
        <v>83</v>
      </c>
      <c r="B23" s="31" t="s">
        <v>84</v>
      </c>
      <c r="C23" s="35">
        <v>13.1</v>
      </c>
      <c r="D23" s="35">
        <v>3.24</v>
      </c>
      <c r="E23" s="35">
        <v>1.64</v>
      </c>
      <c r="F23" s="264">
        <v>25.32</v>
      </c>
      <c r="N23" s="67"/>
    </row>
    <row r="24" spans="1:14" ht="47.25" customHeight="1" thickBot="1">
      <c r="A24" s="32" t="s">
        <v>85</v>
      </c>
      <c r="B24" s="33" t="s">
        <v>66</v>
      </c>
      <c r="C24" s="270">
        <v>25</v>
      </c>
      <c r="D24" s="270">
        <v>25</v>
      </c>
      <c r="E24" s="270">
        <v>25</v>
      </c>
      <c r="F24" s="265">
        <v>25</v>
      </c>
      <c r="N24" s="67"/>
    </row>
    <row r="25" spans="1:14" ht="17.25" customHeight="1">
      <c r="A25" s="346"/>
      <c r="B25" s="346"/>
      <c r="C25" s="346"/>
      <c r="D25" s="346"/>
      <c r="E25" s="346"/>
      <c r="F25" s="346"/>
      <c r="G25" s="37"/>
      <c r="N25" s="67"/>
    </row>
  </sheetData>
  <sheetProtection/>
  <mergeCells count="10">
    <mergeCell ref="A1:F1"/>
    <mergeCell ref="A3:A5"/>
    <mergeCell ref="B3:B5"/>
    <mergeCell ref="A2:F2"/>
    <mergeCell ref="C3:E3"/>
    <mergeCell ref="C4:C5"/>
    <mergeCell ref="A25:F25"/>
    <mergeCell ref="D4:D5"/>
    <mergeCell ref="E4:E5"/>
    <mergeCell ref="F3:F5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Фарида</cp:lastModifiedBy>
  <cp:lastPrinted>2022-03-30T12:38:26Z</cp:lastPrinted>
  <dcterms:created xsi:type="dcterms:W3CDTF">2013-07-18T13:21:55Z</dcterms:created>
  <dcterms:modified xsi:type="dcterms:W3CDTF">2022-03-30T12:38:49Z</dcterms:modified>
  <cp:category/>
  <cp:version/>
  <cp:contentType/>
  <cp:contentStatus/>
</cp:coreProperties>
</file>