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65266" windowWidth="13920" windowHeight="12330" activeTab="0"/>
  </bookViews>
  <sheets>
    <sheet name="приложение 1" sheetId="1" r:id="rId1"/>
    <sheet name="приложение 2" sheetId="2" r:id="rId2"/>
    <sheet name="приложение 3 " sheetId="3" r:id="rId3"/>
  </sheets>
  <definedNames>
    <definedName name="_ftnref1" localSheetId="1">'приложение 2'!#REF!</definedName>
    <definedName name="_GoBack" localSheetId="2">'приложение 3 '!#REF!</definedName>
    <definedName name="_xlnm.Print_Area" localSheetId="0">'приложение 1'!$A$1:$Z$216</definedName>
    <definedName name="_xlnm.Print_Area" localSheetId="1">'приложение 2'!$A$1:$G$44</definedName>
    <definedName name="_xlnm.Print_Area" localSheetId="2">'приложение 3 '!$A$1:$C$56</definedName>
  </definedNames>
  <calcPr fullCalcOnLoad="1"/>
</workbook>
</file>

<file path=xl/sharedStrings.xml><?xml version="1.0" encoding="utf-8"?>
<sst xmlns="http://schemas.openxmlformats.org/spreadsheetml/2006/main" count="463" uniqueCount="300">
  <si>
    <t>Разработка ПСД по объекту: «Берегозащитные работы на    р. Черехна для защиты с. Махалотли Цунтинского района Республики Дагестан»*****</t>
  </si>
  <si>
    <t>Берегозащитные работы на р. Черехна для защиты с. Махалотли Цунтинского района Республики Дагестан*****</t>
  </si>
  <si>
    <t>Разработка ПСД по объекту: «Строительство берегоукрепительных сооружений на р. Рубас у с. Чулат Табасаранского района Республики Дагестан»*****</t>
  </si>
  <si>
    <t>Разработка ПСД по объекту: «Строительство берегоукрепительных сооружений на р. Андийское Койсу у с. Игали Гумбетовского района Республики Дагестан»*****</t>
  </si>
  <si>
    <t>Строительство берегоукрепительных сооружений на р. Андийское Койсу у с. Игали Гумбетовского района Республики Дагестан*****</t>
  </si>
  <si>
    <t>Разработка ПСД по объекту: «Строительство берегоукрепительных сооружений на р. Гамри-Озень у с. Маммаул Сергокалинского района Республики Дагестан»*****</t>
  </si>
  <si>
    <t>Разработка ПСД по объекту: «Строительство берегоукрепительных сооружений на р. Рубас у с. Хучни Табасаранского района Республики Дагестан»*****</t>
  </si>
  <si>
    <t>Разработка ПСД по объекту: «Строительство берегозащитных сооружений на стыке рек  Акташ и Саласу для защиты с. Ленинаул  Казбековского района Республики Дагестан»*****</t>
  </si>
  <si>
    <t>Строительство берегозащитных сооружений на реке Джурмут для защиты жилых домов, административных зданий МВД России и ГУ МЧС России по РД в  с. Тлярата Тляратинского района Республики Дагестан*****</t>
  </si>
  <si>
    <t>Перенаправление в части стока р. Сулак в Сулакский залив у с. Главсулак, Республики Дагестан*****</t>
  </si>
  <si>
    <t>Строительство дамбы для отвода и понижения разливов р. Сухая Кума в                   г. Южно-Сухокумске*****</t>
  </si>
  <si>
    <t xml:space="preserve">Строительство берегозащитных сооружений на реке Аварское Койсу в верхней части с.Хебда
Шамильского района Республики Дагестан, в том числе разработка проектно-сметной документации*****
</t>
  </si>
  <si>
    <t>Строительство водобойных сооружений на Гаруновском сбросном канале, в том числе разработка проектно-сметной документации*****</t>
  </si>
  <si>
    <t>Капитальный ремонт защитной дамбы на р. Сулак для защиты с. Нечаевка Кизилюртовского района Республики Дагестан*****</t>
  </si>
  <si>
    <t>Капитальный ремонт защитных водооградительных валов по левому берегу р. Терек ПК 355 - ПК 389+40, Бабаюртов-ский район Республики Даге-стан*****</t>
  </si>
  <si>
    <t>Капитальный ремонт защитных водооградительных валов по левому берегу р. Терек ПК 200 – ПК 300, Кизлярский район Республики Дагестан*****</t>
  </si>
  <si>
    <t>Капитальный ремонт защитных водооградительных валов по правому берегу р. Терек ПК 40 – ПК 200, Бабаюртов-ский район Республики Даге-стан*****</t>
  </si>
  <si>
    <t>Капитальный ремонт защитных водооградительных валов по правому берегу р. Терек ПК 0 – КМ 14 выше от Каргалинского гидроузла, Бабаюр-товский район Республики Дагестан*****</t>
  </si>
  <si>
    <t>Страхование гражданской ответственности владельца опасного объекта за причинение вреда в результате аварии на опасном объекте и страхование финансовых рисков</t>
  </si>
  <si>
    <t xml:space="preserve">Разработка декларация безопасности ГТС,  находящихся в оперативном управлении ГКУ РД "Дагводсервис" </t>
  </si>
  <si>
    <t>Укрупненные инвестиционные проекты, направленные на защиту населения от негативного воздействия вод*****</t>
  </si>
  <si>
    <t>Экологическая реабилитация озера Аджи (Папас) Дербентский район Республики Дагестан*****</t>
  </si>
  <si>
    <t>Корректировка ПДС по объекту "Экологическая реабилитация озера Грязевое в Ленинском районе Г. Махачкала Республики Дагестан"</t>
  </si>
  <si>
    <t>Экологическая реабилитация озера Грязевое Ленинского района г. Махачкала Республики Дагестан*****</t>
  </si>
  <si>
    <t>Разработка ПСД по объекту: "Создание искуственного земельного участка на озере Ак-Гель для строительства эколого-рекриационного комплекса"*****</t>
  </si>
  <si>
    <t>Разработка ПСД по объекту: "Создание  эколого-рекриационного комплекса в водоохранной зоне озера Грязевое"*****</t>
  </si>
  <si>
    <t>Разработка ПСД по объекту: «Строительство берегозащитных сооружений на р.Самур  для защиты с.Мугерган Магарамкентского района Республики Дагестан»*****</t>
  </si>
  <si>
    <t>Берегозащитные сооружения на р. Акташ в с. Карланюрт Хасавюртовского района Республики Дагестан (строительство)</t>
  </si>
  <si>
    <t>Строительство берегозащитных сооружений на р. Самур  для защиты с. Мугерган Магарамкентского района Республики Дагестан*****</t>
  </si>
  <si>
    <t>Итого по Программе:</t>
  </si>
  <si>
    <t>Разработка ПСД по объекту: «Реконструкция водооградительного вала на р. Аксай у с. Тукита Хасавюртовского района Республики Дагестан»*****</t>
  </si>
  <si>
    <t>Реконструкция водооградительного вала на р. Аксай ус. Тукита Хасавюртовского района Республики Дагестан*****</t>
  </si>
  <si>
    <t>Расходы на выплаты, закупка товаров, работ услуг в целях обеспечения выполнения функций ГКУ РД «МСНПО «Дагестанберегозащита»</t>
  </si>
  <si>
    <t>Разработка ПДС по объекту: Переброска части стока реки Сулак в бухту у с. Глав Сулак, Республики Дагестан»#</t>
  </si>
  <si>
    <t>Экспертиза достоверности сметной стоимости по объекту: «Восстановление, экологическая реабилитация экосистемы озера Южный Аграхан»#</t>
  </si>
  <si>
    <t>Организация и осуществление учета, государственного мониторинга, регулирования численности охотничьих ресурсов на территории Республики Дагестан</t>
  </si>
  <si>
    <t># финансирование мероприятия запланированое по программе в 2015 году</t>
  </si>
  <si>
    <t>Капитальный ремонт водооградительных валов левого берега р. Терек, ПК 300 – ПК 355, Кизлярский район Республики Дагестан#</t>
  </si>
  <si>
    <t>Государственная Программа Республики Дагестан «Охрана окружающей среды в Республике Дагестан»</t>
  </si>
  <si>
    <t>Разработка ПСД по объекту: «Капитальный ремонт защитных водооградительных валов по правому берегу р. Терек ПК 695 – 765, Бабаюртовский район Республики Дагестан»#</t>
  </si>
  <si>
    <t>Разработка ПСД по объекту: «Капитальный ремонт защитных водооградительных валов по правому берегу р. Терек ПК 300 – 360, Бабаюртовский район Республики Дагестан»#</t>
  </si>
  <si>
    <t>Разработка ПСД по объекту: «Капитальный ремонт защитных водооградительных валов  правого берега р. Терек ПК 893+53 – ПК 960, Бабаюртовский район Республики Дагестан»#</t>
  </si>
  <si>
    <t>Обследование южной части Аграханского залива с целью установления вида водного объекта #</t>
  </si>
  <si>
    <t>4. Субвенции на осуществление отдельных полномочий в области водных отношений</t>
  </si>
  <si>
    <t>Всего по разделу 4</t>
  </si>
  <si>
    <t xml:space="preserve">Субвенции на осуществление отдельных полномочий в области водных отношений </t>
  </si>
  <si>
    <t>«Материально-техническое обеспечение деятельности (оказание услуг) – предоставление субсидий (ГБУ РД «Дирекция природного парка «Ицари»)»</t>
  </si>
  <si>
    <t>«Материально-техническое обеспечение деятельности (оказание услуг) – предоставление субсидий (ГБУ РД «Дирекция природного парка «Верхний Гуниб»)»</t>
  </si>
  <si>
    <t xml:space="preserve">Расходы на выплаты, закупка товаров, работ услуг в целях обеспечения выполнения функций «Обеспечение эффективной реализации государственных функций в сфере водопользования» (ГКУ РД «Дагводсервис»)   </t>
  </si>
  <si>
    <t xml:space="preserve">Расходы на выплаты, закупка товаров, работ услуг в целях обеспечения выполнения функций «Обеспечение эффективной реализации государственных функций в сфере охраны животного мира и среды их обитания» (ГКУ РД «Дирекция ООПТ, охраны животного мира и водных биоресурсов»)   </t>
  </si>
  <si>
    <t xml:space="preserve">Осуществление переданных органам государственной власти субъектов Российской Фе-дерации в соответствии с ча-стью 1 статьи 33 ФЗ «Об охоте и о сохранении охотничьих ресурсов и о внесении изменений в отдельные законода-тельные акты РФ» полномочий Российской Федерации в области охраны и использования охотничьих ресурсов по федеральному государственному охотничьему наздору, выдаче разрешений на добычу охотничьих ресурсов и заключению охотхозяйственных соглашений) </t>
  </si>
  <si>
    <t>Берегозащитные сооружения на р. Кара-Койсу в с.Кикуни Гергебильского района Республики Дагестан (строительство)*****</t>
  </si>
  <si>
    <t>Строительство берегозащитных сооружений на р. Ахты –Чай у с. Хнов Ахтынского района Республики Дагестан*****</t>
  </si>
  <si>
    <t>Разработка ПСД по объекту: «Экологическая реабилитация озера Ак-Гель в г. Махачкала РД», в т.ч.государственная экспертиза и экспертиза достоверности сметной стоимости,  также повторная экспертиза достоверности сметной стоимости**</t>
  </si>
  <si>
    <t>***  финансирование мероприятия запланировано по программе с 2017года</t>
  </si>
  <si>
    <t>Строительство 6 МЭОКов</t>
  </si>
  <si>
    <t>Водоем-накопитель в с. Нижнее Казанище Буйнакского района Республики Дагестан***</t>
  </si>
  <si>
    <t>Капитальный ремонт защитных водооградительных валов ПК 650 – ПК 675 по правому берегу р. Терек, Бабаюртовский район Республики Дагестан#</t>
  </si>
  <si>
    <t>Капитальный ремонт водооградительных валов правого берега р. Терек от ПК 829+40 до ПК 893+53 и левого берега от ПК 829+40 до ПК 855+40, в Бабаюртовском районе Республики Дагестан#</t>
  </si>
  <si>
    <t>*****  финансирование мероприятия запланировано по программе с 2020 года</t>
  </si>
  <si>
    <t>Фактически выделено финансовых средств на отчетный период</t>
  </si>
  <si>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</si>
  <si>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</si>
  <si>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</si>
  <si>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</si>
  <si>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</si>
  <si>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</si>
  <si>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</si>
  <si>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Минприроды РД</t>
  </si>
  <si>
    <t>1. Гарантированное водообеспечение</t>
  </si>
  <si>
    <t>2.2. Капитальный ремонт гидротехнических сооружений</t>
  </si>
  <si>
    <t>3. Восстановление и экологическая реабилитация водных объектов (природоохранные мероприятия)</t>
  </si>
  <si>
    <t>Берегозащитные сооружения на р. Гюльгеричай по защитес. Кумук и сельхозугодий Курахского района в Дербентской зоне Республики Дагестан (строительство)</t>
  </si>
  <si>
    <t>Разработка ПДС по объекту: «Берегозащитные сооружения на р. Сулак для защиты сельхозугодий СПК «Гиничутлинский им. Хизроева» в Кизилюртовском районе Республики Дагестан»**</t>
  </si>
  <si>
    <t>Перенаправление русла реки Кривая Балка в «Муравейник» с последующим сбросом расхода в устье р. Сулак, Республики Дагестан**</t>
  </si>
  <si>
    <t>Разработка ПСД по объекту: «Капитальный ремонт защитной дамбы на р. Сулак для защиты с. Нечаевка Кизилюртовского района Республики Дагестан»**</t>
  </si>
  <si>
    <t>Капитальный ремонт водооградительных валов левого берега р. Терек, 389+40 – ПК 449+40, Бабаюртовский район Республики Дагестан**</t>
  </si>
  <si>
    <t>Строительство берегоукрепительных сооружений на р. Рубас у с. Чулат Табасаранского района Республики Дагестан****</t>
  </si>
  <si>
    <t>Капитальный ремонт защитных водооградительных валов по правому берегу р. Терек ПК 500 – 560, Бабаюртовский район Республики Дагестан**</t>
  </si>
  <si>
    <t>Разработка ПСД по объекту: «Капитальный ремонт защитных водооградительных валов по правому берегу р. Терек ПК 500 – 560, Бабаюртовский район Республики Дагестан»#</t>
  </si>
  <si>
    <t>Разработка ПСД по объекту: «Капитальный ремонт защитных водооградительных валов  правого берега р. Терек ПК 200 – ПК 240, Бабаюртовский район Республики Дагестан»**</t>
  </si>
  <si>
    <t>Проведение неотложных противопаводковых и аварийно–восстановительных мероприятий в нижнем течении р. Терек и на малых реках Республики Дагестан</t>
  </si>
  <si>
    <t>Разработка ПСД по объекту: «Капитальный ремонт защит-ных водооградительных валов  правого берега р. Терек ПК 20 – ПК 40, Бабаюртовский район Республики Дагестан»**</t>
  </si>
  <si>
    <t>Разработка ПСД по объекту: «Экологическая реабилитация озера Аджи (Папас) Дербентский район Республики Дагестан»**</t>
  </si>
  <si>
    <t>Разработка ПСД по объекту: «Экологическая реабилитация озера Грязевое Ленинского района г. Махачкала Республики Дагестан»**</t>
  </si>
  <si>
    <t>Расходы на выплаты, закупка товаров, работ услуг в целях обеспечения выполнения функций ГКУ РД «Экосервис»**</t>
  </si>
  <si>
    <t>** финансирование мероприятия запланированое по программе в 2016 году</t>
  </si>
  <si>
    <t xml:space="preserve">Обеспечение размещение и функционирования сети ООПТ по территории РД (юридическое закрепление, границ и охранных зон ООПТ)  </t>
  </si>
  <si>
    <t xml:space="preserve">Рациональное использование, воспроизводство и поддержка сырьевой базы предприятий, обеспечивающих текущие потребности республики в ликвидных видах общераспространенных полезных ископаемых     </t>
  </si>
  <si>
    <t xml:space="preserve"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об-ласти организации, регулиро-вания и охраны водных биологических ресурсов» </t>
  </si>
  <si>
    <t>Строительство берегоукрепительных сооружений у с. Тлох Ботлихского района Республики Дагестан (р. Андийское Койсу)*****</t>
  </si>
  <si>
    <t>Капитальный ремонт защитных водооградительных валов по правому берегу р. Терек ПК 300 – 360, Бабаюртовский район Республики Дагестан***</t>
  </si>
  <si>
    <t>Строительство защитной дамбы на правом берегу р.Ахты-Чай в с.Ахты Ахтынского района Республики Дагестан (2-я очередь)</t>
  </si>
  <si>
    <t>Строительство берегоукрепительных сооружений на р.Каралазургер для защиты с. Тлярош Чародинского района Республики Дагестан</t>
  </si>
  <si>
    <t>Разработка ПСД по объекту: «Строительство берегозащитных сооружений на р.Самур  для защиты с.Ахты Ахтынского района Республики Дагестан»*****</t>
  </si>
  <si>
    <t>Разработка ПСД по объекту: «Берегозащитные сооружения на р. Самур у с. Мишлеш Рутульского района Республики Дагестан»</t>
  </si>
  <si>
    <t>Разработка ПДС по объекту: «Перенаправление русла реки Кривая Балка в «Муравейник» с последующим сбросом в реку Сулак Республики Дагестан», в том числе разработка правоустанавливающих документов на ГТС</t>
  </si>
  <si>
    <t>Капитальный ремонт защитных водооградительных валов по правому берегу р. Терек ПК 695 – 765, Бабаюртовский район Республики Дагестан****</t>
  </si>
  <si>
    <t>Капитальный ремонт защитных водооградительных валов  правого берега р. Терек ПК 200 – ПК 240, Бабаюртовский район Республики Дагестан»****</t>
  </si>
  <si>
    <t>В целях выявления нарушений законодательства в области охоты и сохранения охотничьих ресурсов в текущем году специалистами министерства, совместно с ГКУ «Дирекция особо охраняемых природных территорий, охраны животного мира и водных биоресурсов», были проведены рейдовые мероприятия, в ходе которых было выявлено 125 фактов нарушений.</t>
  </si>
  <si>
    <t>По данному объекту оформляются правоустанавливающие документы в рамках гос. контракта №16-19 от 15.07.2019 г.</t>
  </si>
  <si>
    <t>Построена берегозащитная дамба из габионных конструкций протяженностью 200 п.м.</t>
  </si>
  <si>
    <t>Государственный контракт заключен 07.06.2019 г. Ведутся работы.</t>
  </si>
  <si>
    <t>Построена берегозащитная дамба из монолитного железобетона протяженностью 200 п.м.</t>
  </si>
  <si>
    <t>Построена берегозащитная дамба из габионных конструкций протяженностью 345 п.м.</t>
  </si>
  <si>
    <t>По данному объекту  разработана проектно-сметная документации в рамках гос. контракта №09-19 от 30.06.2019 г.</t>
  </si>
  <si>
    <t>По данному объекту  разработана проектно-сметная документации в рамках гос. контракта №08-19 от 28.06.2019 г.</t>
  </si>
  <si>
    <t>По данному мероприятию объявлены торги.</t>
  </si>
  <si>
    <t xml:space="preserve">По данному объекту разработана проектно-сметной документации в рамках гос. контракта №01-19 от 10.04.2019 г. </t>
  </si>
  <si>
    <t>По данному мероприятию вычисляется расчет компенсации ущерба рыбным запасам в рамках гос. контрактов №17-19/15-Р/2019 от 22.08.2019, №18-19/16-Р/2019 от 22.08.2019</t>
  </si>
  <si>
    <t>В рамках заключенных гос. контрактов выполняются условия в соответсвии с отчетом по оценке воздействия на водные биологические ресурсы и среду их обитания.</t>
  </si>
  <si>
    <t xml:space="preserve"> «Капитальный ремонт защитных водооградительных валов  правого берега р. Терек ПК 20 – ПК 40, Бабаюртовский район Республики Дагестан****</t>
  </si>
  <si>
    <t>Разработка ПСД по объекту "Капитальный ремонт защит-ных водооградительных валов по левому берегу р. Терек ПК 355 - ПК 389+40, Бабаюртовский район Республики Дагестан****</t>
  </si>
  <si>
    <t>Разработка ПСД по объекту "Капитальный ремонт защитных водооградительных валов по левому берегу р. Терек ПК 200 – ПК 300, Кизлярский район Республики Дагестан"****</t>
  </si>
  <si>
    <t>Разработка ПСД по объекту "Капитальный ремонт защитных водооградительных валов по правому берегу р. Терек ПК 40 – ПК 200, Бабаюртовский район Республики Даге-стан"</t>
  </si>
  <si>
    <t>Разработка ПСД по объекту "Капитальный ремонт защит-ных водооградительных валов по правому берегу р. Терек ПК 0 – КМ 14 выше от Каргалинского гидроузла, Бабаюр-товский район Республики Дагестан"</t>
  </si>
  <si>
    <t>Проведение инвентаризации водооградительных валов р. Терек, изготовление технических паспортов и оформление права собственности</t>
  </si>
  <si>
    <t>Подготовка предложений об определении границ зон затопления, подтопления и карты объектов землеустройства</t>
  </si>
  <si>
    <t>Экологическая реабилитация озера Ак-Гель в г. Махачкала Республики Дагестан****</t>
  </si>
  <si>
    <t>*целевые индикаторы за 2019 год</t>
  </si>
  <si>
    <t>Показатели результативности государственных программ Республики Дагестан  за 2019 года *</t>
  </si>
  <si>
    <t>Объем финансирования, предусмотренный в программе на 2019 года (в соответствии с постановлением Правительства РД об утверждении государственной программы)</t>
  </si>
  <si>
    <t>Количество проведенных работ по Марк-шейдерскому контролю на объектах недро-пользования за объемами добычи ОПИ на территории РД</t>
  </si>
  <si>
    <t>*мероприятия запланированые по программе на 2019год</t>
  </si>
  <si>
    <t>Строительство берегоукрепительных сооружений в п.Шамхал Кировского района г. Махачкалы</t>
  </si>
  <si>
    <t>Разработка правоустанавливающих документов на ГТС в с.Ириб Чародинского района</t>
  </si>
  <si>
    <t>Расчет компенсации ущерба рыбным запасам при проведении водохозяйственных мероприятий</t>
  </si>
  <si>
    <t>Компенсация ущерба рыбным запасам при проведении водохозяйственных мероприятий</t>
  </si>
  <si>
    <t>Осуществление переданных органам государственной власти субъектов Российской Федерации в соответствии с частью 1 статьи 33 ФЗ «Об охоте и о сохранении охотничьих ресурсов и о внесении изменений в отдельные законодательные акты Российской Федерации»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соглашений)****</t>
  </si>
  <si>
    <t>Наименование программы (подпрограммы)</t>
  </si>
  <si>
    <t>Освоено выделенных финансовых средств</t>
  </si>
  <si>
    <t>Подпрограмма «Охрана и воспроизводство объектов животного мира и среды их обитания в Республике Дагестан»</t>
  </si>
  <si>
    <t xml:space="preserve">Обеспечение охраны и контроля использования охотничьих ресурсов, организация охотничьего хозяйства республики      </t>
  </si>
  <si>
    <t>ИТОГО:</t>
  </si>
  <si>
    <t>Подпрограмма «Развитие минерально-сырьевой базы Республики Дагестан»</t>
  </si>
  <si>
    <t>Подпрограмма «Экологическое образование и просвещение населения в Республике Дагестан»</t>
  </si>
  <si>
    <t>Аналитическое и инструментальное сопровождение контрольно-надзорных мероприятий</t>
  </si>
  <si>
    <t>Подпрограмма «Комплексная система управления отходами и вторичными материальными ресурсами в Республике Дагестан»</t>
  </si>
  <si>
    <t>Подпрограмма «Развитие водохозяйственного комплекса Республики Дагестан»</t>
  </si>
  <si>
    <t>Всего по разделу 1</t>
  </si>
  <si>
    <t>В рамках заключенных гос. контрактов проводится работа по разработке декларации безопасности ГТС.</t>
  </si>
  <si>
    <t xml:space="preserve">2. Защита от негативного воздействия вод
2.1. Строительство/реконструкция сооружений инженерной защиты
</t>
  </si>
  <si>
    <t>Всего по разделу 2.1</t>
  </si>
  <si>
    <t>Всего по разделу 2.2</t>
  </si>
  <si>
    <t>Всего по разделу 2</t>
  </si>
  <si>
    <t>Всего по разделу 3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</si>
  <si>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</si>
  <si>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Расходы на выплаты, закупка товаров, работ услуг в целях обеспечения выполнения функций ГКУ РД «Фонда геологической информации РД»</t>
  </si>
  <si>
    <t>Проведено следующие мероприятие: экологические викторины: "День птиц", "День воды".</t>
  </si>
  <si>
    <t>Подпрограмма «Обеспечение реализации государственной программы Республики Дагестан»</t>
  </si>
  <si>
    <t>Обеспечение реализации государственной программы Республики Дагестан (расходы на выплаты, закупка товаров, работ услуг в целях обеспечения выполнения функций Министерством природных ресурсов и экологии Республики Дагестан)</t>
  </si>
  <si>
    <t>ИТОГ:</t>
  </si>
  <si>
    <t>Приложение № 1</t>
  </si>
  <si>
    <t>Сведения о выделении и освоении финансовых средств на выполнение мероприятий государственных программ Республики Дагестан по состоянию за 3 квартал 2019 года                  (млн. руб.)</t>
  </si>
  <si>
    <t>Достигнуто              за 3 кв. 2019г.</t>
  </si>
  <si>
    <t>Информация о ходе реализации  мероприятий государственных программ Республики Дагестан за 3 квартал 2019 год *</t>
  </si>
  <si>
    <t>Формирование комплексной системы обращения с ТКО (в том числе научно-исследовательские работы, создание современной материальной базы комплексной системы обращения с ТКО, а также стимулирование строительства объектов, предназначенных для обработки, утилизации, обезвреживания, захоронения отходов, в том числе твердых коммунальных отходов и софинансирование строительства объектов по сбору, транспортированию, обработке и утилизации отходов от использования товаров)</t>
  </si>
  <si>
    <t>Государственная Программа Республики Дагестан «Охрана окружающей среды в Республике Дагестан на 2015-2020 годы»</t>
  </si>
  <si>
    <t>Ликвидация накопленного экологического ущерба, в том числе несанкционированного размещения отходов</t>
  </si>
  <si>
    <t xml:space="preserve">Предусмотрено в республиканском бюджете РД на 2019 год  </t>
  </si>
  <si>
    <t>Разработка проектно-сметной документации (далее –ПСД) по объекту: «Строительство руслового водохранилища на р.Рубас для водоснабжения населенных пунктов Табасаранского района Республики Дагестан»*****</t>
  </si>
  <si>
    <t xml:space="preserve">Строительство руслового водохранилища на р. Рубас для водоснабжения населенных пунктов Табасаранского района Республики Дагестан*****   </t>
  </si>
  <si>
    <t>Строительство руслового водохранилища на р.Гамри–Озень в районе с.Бурдеки Сергокалинского района для водоснабжения семи населенных пунктов Каякентского и Сергокалинского районов Республики Дагестан*****</t>
  </si>
  <si>
    <t xml:space="preserve">Строительство водохранилища на р.Кака-Озень для водоснабжения Сергокалинского района Республики Дагестан*****        </t>
  </si>
  <si>
    <t xml:space="preserve">Строительство плотины на р.Карчаг-Чай и реконструкция межхозяйственного канала «Билгондаш» для водоснабжения населенных пунктов и орошения земель в Табасаранском районе Республики Дагестан*****       </t>
  </si>
  <si>
    <t>Укрупненные инвестиционные проекты, направленные на гарантированное водообеспечение*****</t>
  </si>
  <si>
    <t>Строительство берегоукрепительных и руслорегулирующих сооружений в с. Маали Гергебильского района Республики Дагестан (р.Хирала)*****</t>
  </si>
  <si>
    <t>Строительство берегоукрепительных сооружений на р.Малый Самур по защите с.Азадоглы Магарамкентского района Республики Дагестан*****</t>
  </si>
  <si>
    <t>Разработка ПСД по объекту: «Строительство берегоукрепительных сооружений в с.Унцукуль Унцукульского района Республики Дагестан»*****</t>
  </si>
  <si>
    <t>Строительство берегоукрепительных сооружений в с.Унцукуль Унцукульского района Республики Дагестан*****</t>
  </si>
  <si>
    <t>Строительство берегоукрепительных сооружений на р.Тляратинка по защите с. Тлярата Гумбетовского района Республики Дагестан*****</t>
  </si>
  <si>
    <t>Строительство берегоукрепительных сооружений на р.Унсатлен для защиты с. Муни Ботлихского района Республики Дагестан*****</t>
  </si>
  <si>
    <t>Разработка ПСД по объекту: «Строительство берегоукрепительных сооружений у с. Тлох Ботлихского района Республики Дагестан» (р. Андийское Койсу)*****</t>
  </si>
  <si>
    <t>Первоочередные мероприятия по защите населенных пунктов и сельскохозяйственных угодий от затопления паводковыми водами р. Терек на территории Республики Дагестан. Восстановление (реконструкция) водооградительных валов. Берегоукрепительные и регуляционные работы, Бабаюртовский и Кизлярский районы Республики Дагестан, 3 этап*****</t>
  </si>
  <si>
    <t>Берегоукрепительные и противопаводковые мероприятия на р. Ансалтинка у с. Рахата Ботлихского района Республики Дагестан (строительство)*****</t>
  </si>
  <si>
    <t>Берегоукрепительные работы на р.  Аксай у с. Аксай Хасавюртовского района Республики Дагестан (строительство)*****</t>
  </si>
  <si>
    <t>Берегоукрепительные работы на р.  Губден-Озень для защиты с. Губден Карабудахкентского района Республики Дагестан (строительство)*****</t>
  </si>
  <si>
    <t>Берегозащитные и руслорегулирующие работы в с.Шаитль, Гиниятль и Китури Цунтинского района Республики Дагестан (строительство)*****</t>
  </si>
  <si>
    <t xml:space="preserve">Строительство берегозащитных сооружений на р. Аксай с. Новое Цолода в Хасавюртовской зоне Ахвахского района Республики Дагестан***** </t>
  </si>
  <si>
    <t>Разработка ПСД по объекту: «Руслорегуляционные и берегозащитные работы на сбросном канале «Кривая балка» для защиты объектов инфраструктуры Кумторкалинского района Республики Дагестан»*****</t>
  </si>
  <si>
    <t>Руслорегуляционные и берегозащитные работы на сбросном канале «Кривая балка» для защиты объектов инфраструктуры Кумторкалинского района Республики Дагестан (строительство)*****</t>
  </si>
  <si>
    <t>Разработка ПСД по объекту: «Строительство берегоукрепительных сооружений нар. Ансалтинка у с. Ансалта Ботлихского района Республики Дагестан»*****</t>
  </si>
  <si>
    <t>Строительство берегоукрепительных сооружений на р. Ансалтинка у с. Ансалта Ботлихского района Республики Дагестан*****</t>
  </si>
  <si>
    <t>Разработка ПСД по объекту: «Строительство берегоукрепительных сооружений на р. Андийское Койсу у с. Чирката Гумбетовского района Республики Дагестан»*****</t>
  </si>
  <si>
    <t>Строительство берегоукрепительных сооружений на р. Андийское Койсу у с. Чирката Гумбетовского района Республики Дагестан*****</t>
  </si>
  <si>
    <t>Строительство берегоукрепительных сооружений нар. Гамри-Озень у с. Маммаул Сергокалинского района Республики Дагестан»*****</t>
  </si>
  <si>
    <t>Строительство берегоукрепительных сооружений на р. Рубас у с. Хучни Табасаранского района Республики Да-гестан*****</t>
  </si>
  <si>
    <t>Осуществление переданных органам государственной власти субъектов Российской Федерации в соответствии с частью 1 статьи 33 ФЗ «Об охоте и о сохранении охотничьих ресурсов и о внесении изменений в отдельные законодательные акты РФ» полномочий Российской Федерации</t>
  </si>
  <si>
    <t>Строительство берегозащитных сооружений на стыке рек  Акташ и Саласу для защиты с. Ленинаул Казбековского района Республики Дагестан*****</t>
  </si>
  <si>
    <t>Берегозащитные сооружения на р. Сулак для защиты сельхозугодий СПК «Гиничутлинский им. Хизроева» в Кизилюртовском районе Республики Дагестан*****</t>
  </si>
  <si>
    <t>Капитальный ремонт защитных водооградительных валов  правого берега р. Терек ПК 893+53 – ПК 960, Бабаюртовский район Республики Дагестан*****</t>
  </si>
  <si>
    <t xml:space="preserve">Совершенствование учебно-методического обеспечения системы экологического образования и просвещения*****       </t>
  </si>
  <si>
    <t>Разработка научно-методических рекомендаций, регулирующих порядок обра-щения с ТКО на территории Республики Дагестан*****</t>
  </si>
  <si>
    <t>Разработка ПСД по объекту: «Строительство  руслового водохранилища на р.Гамри–Озень в районе с.Бурдеки Сергокалинского района для водоснабжения 7 населенных пунктов Каякентского и Сергокалинского районов Республики Дагестан*****</t>
  </si>
  <si>
    <t>Разработка ПСД по объекту: «Строительство водохранилища на р.Кака-Озень для водоснабжения Сергокалинского района Республики Дагестан»*****</t>
  </si>
  <si>
    <t>Разработка ПСД по объекту: «Строительство руслового во-дохранилища в с.Цухта Левашинского района Республики Дагестан»*****</t>
  </si>
  <si>
    <t xml:space="preserve">Строительство руслового водохранилища в с. Цухта Левашинского района Республики Дагестан*****        </t>
  </si>
  <si>
    <t>Разработка ПСД по объекту: «Строительство плотины на р.Карчаг-Чай и реконструкция межхозяйственного канала «Билгондаш» для водоснабжения населенных пунктов и орошения земель в Табасаранском районе Республики Дагестан»*****</t>
  </si>
  <si>
    <t>Строительство руслового водохранилища на р.Манас-Озень для водоснабжения населения Карабудахкентского района Республики Дагестан*****</t>
  </si>
  <si>
    <t>Берегоукрепление на р.Чираг-Чай в с.Касумкент Сулейман-Стальского района Республики Дагестан (строительство)*****</t>
  </si>
  <si>
    <t>Берегоукрепительные работы на р. Аварское Койсу в местности «Завод»Гунибского района Республики Дагестан (строительство)*****</t>
  </si>
  <si>
    <t>Строительство берегозащитных сооружений на р.Андийское Койсу и р.Кочалинка для защиты с.Агвали и с.Кочали Цумадинского района Республики Дагестан*****</t>
  </si>
  <si>
    <t>Строительство берегоукрепительных сооружений на р.Джурмут в с. Тлярата Тляратинского района Республики Дагестан*****</t>
  </si>
  <si>
    <t>Строительство берегозащитных сооружений для защиты школы и прилегающих жилых домов в с. Гимры Унцукульского района Республики Дагестан*****</t>
  </si>
  <si>
    <t>Разработка ПСД по объекту: «Водоем-накопитель в с. Нижнее Казанище Буйнакского района Республики Дагестан», в том числе разработка правоустанавливающих документов</t>
  </si>
  <si>
    <t>Построена дамба протяженностью120 п.м. и 1 шпора -  40 п.м.</t>
  </si>
  <si>
    <t>Строительство берегоукрепительных сооружений на р.Хзанор для защиты с.Бежта Бежтинского участка Республики Дагестан*****</t>
  </si>
  <si>
    <t>Строительство берегоукрепительных сооружений в с. Ириб Чародинского района Республики Дагестан, в том числе строительный надзор и авторский контроль***</t>
  </si>
  <si>
    <t>Разработка ПСД по объекту: «Строительство берегозащитных сооружений на р.Чираг-Чай для защиты с.Касумкент (2очередь) С.-Стальского района Республики Дагестан»*****</t>
  </si>
  <si>
    <t>Строительство берегозащитных сооружений на р.Чираг- Чай для защиты с.Касумкент (2очередь) С.-Стальского района Республики Дагестан*****</t>
  </si>
  <si>
    <t>Разработка ПСД по объекту«Первоочередные мероприятия по защите населенных пунктов и сельскохозяйственных угодий от затопления паводковыми водами р. Терек на территории Республики Дагестан. Восстановление (реконструкция) водооградительных валов. Берегоукрепительные и регуляционные работы, Бабаюртовский и Кизлярский районы Республики Дагестан, 3 этап»*****</t>
  </si>
  <si>
    <t>Строительство берегозащитных сооружений на р.Самур  для защиты с.Ахты Ахтынского района Республики Дагестан*****</t>
  </si>
  <si>
    <t>Разработка ПСД по объекту: «Строительство берегозащитных сооружений на р. Рубас  для защиты с. Новолидже Табасаранского района Республики Дагестан»*****</t>
  </si>
  <si>
    <t>Строительство берегозащитных сооружений на р. Рубас  для защиты с. Новолидже Табасаранского района Республики Дагестан*****</t>
  </si>
  <si>
    <t>Разработка ПСД по объекту: «Строительство берегоукрепительных сооружений на р. Хунзах для защиты с. Харахи Хунзахского района Республики Дагестан»*****</t>
  </si>
  <si>
    <t xml:space="preserve">Государственный контракт заключен 06.05.2019 г. Работы ведутся в соответствии с  Техническим заданием. </t>
  </si>
  <si>
    <t>Строительство берегоукрепительных сооружений на р. Хунзах для защиты с. Харахи Хунзахского района Республики Дагестан*****</t>
  </si>
  <si>
    <t>Разработка ПСД по объекту: «Строительство берегозащитных сооружений на р. Хиндахская для защиты с. Хиндах Хунзахского района Республики Дагестан»*****</t>
  </si>
  <si>
    <t>Строительство берегозащитных сооружений на р. Хиндахская для защиты с. Хиндах Хунзахского района Республики Дагестан*****</t>
  </si>
  <si>
    <t>Разработка ПСД по объекту: «Строительство берегозащитных сооружений на р. Акташ для защиты с. Шагада Хасавюртовского района Республики Дагестан»*****</t>
  </si>
  <si>
    <t>Строительство берегозащитных сооружений на р. Акташ  для защиты с.Шагада Хасавюртовского района Республики Дагестан*****</t>
  </si>
  <si>
    <t>Разработка ПСД по объекту: «Строительство берегозащитных сооружений на р. Гигатлинка для защиты с. Гигатли–Урух Цумадинского района Республики Дагестан» *****</t>
  </si>
  <si>
    <t>Строительство берегозащитных сооружений на р. Гигатлинка для защиты с.Гигатли–Урух Цумадинского района Республики Дагестан*****</t>
  </si>
  <si>
    <t>****  финансирование мероприятия запланировано по программе с 2018 года</t>
  </si>
  <si>
    <t>Повышение качества кадрового обеспечения системы экологического образования и просвещения*****</t>
  </si>
  <si>
    <t xml:space="preserve">Создание информационной среды, обеспечивающей деятельность системы экологического образования и просвещения           </t>
  </si>
  <si>
    <t xml:space="preserve">Поддержка научно-исследовательской деятельности в области экологии и охраны окружающей среды****       </t>
  </si>
  <si>
    <t>Территориальная схема обращения с отходами, в том числе с твердыми коммунальными отходами</t>
  </si>
  <si>
    <t>Берегоукрепительные работы на правом берегу р.  Уллу-Чай  для защиты с. Татляр и сельхозугодий Дербентского района Республики Дагестан (строительство)*****</t>
  </si>
  <si>
    <t>Корректировка ПСД по объекту: "Берегозащитные сооружения на р.Гюльгеричай по защите с.Кумук и сельхозугодий Курахского района в Дербентской зоне Республики Дагестан"*****</t>
  </si>
  <si>
    <t>Строительство берегозащитных и селепропускных сооружений в с. Кидеро Цунтинского района Республики Дагестан (река Кидеро)*****</t>
  </si>
  <si>
    <t>Берегоукрепительные работы на р. Тархо по защите с. Тадма-Гитль Ахвахского района Республики Дагестан (строительство), в т.ч. экспертиза достоверности определения сметной стоимости*****</t>
  </si>
  <si>
    <t>Берегозащитные сооружения на р. Аварское Койсу в с. Хебда Шамильского района Республики Дагестан (строительство)*****</t>
  </si>
  <si>
    <t>Строительство берегозащитных сооружений для защиты    с. Голотль Шамильского района Республики Дагестан (р. Андийское Койсу и р. Тобот)*****</t>
  </si>
  <si>
    <t>Первоочередные мероприятия по защите населенных пунктов и сельскохозяйственных угодий от затопления паводковыми водами р. Терек на территории  Республики Дагестан. Восстановление (реконструкция) водооградительных валов. Берегоукрепительные и регуляционные работы. Бабаюртовский и Кизлярский районы Республики Дагестан, 2 этап*****</t>
  </si>
  <si>
    <t>Приложение № 2</t>
  </si>
  <si>
    <t xml:space="preserve">Наименование госпрограммы </t>
  </si>
  <si>
    <t>Наименование целевого индикатора</t>
  </si>
  <si>
    <t>Единица измерения</t>
  </si>
  <si>
    <t>Значение целевого индикатора</t>
  </si>
  <si>
    <t>Утверждено в государственной программе на текущий год (в соответствии с постановлением Правительства РД об утверждении государственной программы)</t>
  </si>
  <si>
    <t>Подпрограммы:</t>
  </si>
  <si>
    <t>Количество выявленных административных правонарушений в области охраны и использования объектов животного мира в результате рейдовых мероприятий</t>
  </si>
  <si>
    <t>шт.</t>
  </si>
  <si>
    <t>Объем выполненных учетных работ, государственный мониторинг охотничьих ресурсов и среды их обитания</t>
  </si>
  <si>
    <t>тыс.га</t>
  </si>
  <si>
    <t>Выдача охотничьих билетов единого федерального образца</t>
  </si>
  <si>
    <t>Количество выданных и переоформленных лицензий на разработку недр общераспространенных полезных ископаемых (далее –ОПИ)</t>
  </si>
  <si>
    <t>Доля площадей рекультивированных и возвращенных земель в хозяйственный оборот от общей площади заброшенных и некультивированных карьеров</t>
  </si>
  <si>
    <t>%</t>
  </si>
  <si>
    <t>Доля устраненных нарушений требований законодательства в общем объеме нарушений, выявленных в процессе проведения мероприятий по региональному государственному контролю на объектах добычи ОПИ</t>
  </si>
  <si>
    <t>Мероприятия реализуются в соответствии с финансированием</t>
  </si>
  <si>
    <t xml:space="preserve">Минфину РД осуществлять финансирование мероприятия в полном объеме </t>
  </si>
  <si>
    <t>Отклонение
(+,-)</t>
  </si>
  <si>
    <t>Причины отклонения</t>
  </si>
  <si>
    <t>Целевой индикатор  будет достигнут по итогам года</t>
  </si>
  <si>
    <t>Планируется заключить гос. контракт в ноябре 2019 года, поскольку срок действия договора страхования объекта истекает 12 ноября 2019 года.</t>
  </si>
  <si>
    <t>Проводится работы по подготовке документов для объявления торгов</t>
  </si>
  <si>
    <t>Доля внедренных к общему числу разработанных нормативно-методических документов, регламентирующих порядок проведения геологического надзора</t>
  </si>
  <si>
    <t>-</t>
  </si>
  <si>
    <t>ед.</t>
  </si>
  <si>
    <t>Охват населения Республики Дагестан мероприятиями в сфере экологического   просвещения</t>
  </si>
  <si>
    <t>Охват учащихся экологическим образованием</t>
  </si>
  <si>
    <t>Число объектов социальной рекламы, размещенных на территории Республики Дагестан</t>
  </si>
  <si>
    <t>Число участников региональной научно-практической конференции «Правовые аспекты природопользования»</t>
  </si>
  <si>
    <t>чел.</t>
  </si>
  <si>
    <t>Подпрограмма «Комплексная система управления отходами и вторичными материальными ресурсамив Республике Дагестан»</t>
  </si>
  <si>
    <t>Объем ТКО, перерабатываемых на  межмуниципальных природоохранных объектах  по утилизации</t>
  </si>
  <si>
    <t>тонн</t>
  </si>
  <si>
    <t>Объем неутильной части ТКО, подлежащих захоронению</t>
  </si>
  <si>
    <t>Количество вторичных материальных ресурсов, отбираемых из отходов и направляемых на переработку</t>
  </si>
  <si>
    <t>Количество специальной техники и оборудования, приобретенных для использования в системе сбора и вывоза отходов</t>
  </si>
  <si>
    <t>Площадь земель, возвращенных в хозяйственный оборот</t>
  </si>
  <si>
    <t>га</t>
  </si>
  <si>
    <t>Количество созданных рабочих мест</t>
  </si>
  <si>
    <t>чел./мест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</si>
  <si>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</si>
  <si>
    <t>Протяженность новых и реконструированных сооружений инженерной защиты и берегоукрепления</t>
  </si>
  <si>
    <t>км</t>
  </si>
  <si>
    <t>Доля гидротехнических сооружений с неудовлетворительным уровнем безопасности, приведенных в безопасное техническое состояние</t>
  </si>
  <si>
    <t>Приложение № 3</t>
  </si>
  <si>
    <t>Наименование мероприятий</t>
  </si>
  <si>
    <t>Краткая информация о ходе реализации мероприятий</t>
  </si>
  <si>
    <t>Предложения по дальнейшей реализации мероприятий</t>
  </si>
  <si>
    <t>Проведены послепромысловые учетные работы на территории охотничьих угодий РД (проводятся раз в год).</t>
  </si>
  <si>
    <t>Обеспечение охраны и контроля использования охотничьих ресурсов, организация охотничьего хозяйства республики</t>
  </si>
  <si>
    <t xml:space="preserve"> 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</si>
  <si>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области охраны и использования объектов животного мира (за исключением ох</t>
  </si>
  <si>
    <t>Осуществление переданных органам государственной власти субъектов Российской Федерации в соответствии с частью первой статьи 6 ФЗ «О животном мире» полномочий Российской Федерации в области организации, регулиро-вания и охраны водных биологических ресурсо</t>
  </si>
  <si>
    <t>Рациональное использование, воспроизводство и поддержка сырьевой базы предприятий, обеспечивающих текущие потребности республики в ликвидных видах общераспространенных полезных ископаемых</t>
  </si>
  <si>
    <t>Создание информационной среды, обеспечивающей деятельность системы экологического образования и просвещения</t>
  </si>
  <si>
    <t>Местным бюджетам обеспечить выделение финансовых средств.</t>
  </si>
  <si>
    <t>Создание участков по сбору, утилизации демеркуризации, регенерации, обезвреживанию отходов (в т.ч. ртутьсодержащих лампочек и батарей малого тока)</t>
  </si>
  <si>
    <t>Обеспечение строящихся комплексов инженерной инфраструктурой</t>
  </si>
  <si>
    <t>Расходы на выплаты, закупка товаров, работ услуг в целях обеспечения выполнения функций «Обеспечение эффективной реализации государственных функций в сфере охраны животного мира и среды их обитания» (ГКУ РД «Дирекция ООПТ, охраны животного мира и водных б</t>
  </si>
  <si>
    <t>Берегозащитные сооружения на р. Сулак по защите пос.  Главный Сулак Кировского района г.Махачкалы Республики Дагестан*****</t>
  </si>
  <si>
    <t>Строительство берегозащитных сооружений и дамб в с. Карата Ахвахского района Республики Дагестан (р.Ахвах)*****</t>
  </si>
  <si>
    <t xml:space="preserve">Корректировка ПСД по объекту: "Берегозащитные сооружения на р. Акташ в с. Карланюрт Хасавюртовского района Республики Дагестан»*****
</t>
  </si>
  <si>
    <t>Строительство берегозащитных сооружений на р. Гюльгерычай у с. Нюгди Дербентского района Республики Дагестан*****</t>
  </si>
  <si>
    <t>Берегозащитные сооружения на р. Самур у с. Мишлеш Рутульского района Республики Дагестан (строительство)*****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</si>
</sst>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0.000"/>
    <numFmt numFmtId="187" formatCode="#,##0.00&quot;р.&quot;"/>
    <numFmt numFmtId="188" formatCode="0.0000"/>
    <numFmt numFmtId="189" formatCode="_-* #,##0.000_р_._-;\-* #,##0.000_р_._-;_-* &quot;-&quot;??_р_._-;_-@_-"/>
    <numFmt numFmtId="190" formatCode="#,##0.0"/>
    <numFmt numFmtId="191" formatCode="#,##0.0000"/>
  </numFmts>
  <fonts count="33"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 textRotation="90" wrapText="1"/>
    </xf>
    <xf numFmtId="186" fontId="6" fillId="0" borderId="12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6" fillId="24" borderId="25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25" borderId="0" xfId="0" applyFill="1" applyAlignment="1">
      <alignment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24" borderId="18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6" fillId="24" borderId="13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85" fontId="5" fillId="0" borderId="23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left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185" fontId="5" fillId="0" borderId="18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left" vertical="center" wrapText="1"/>
    </xf>
    <xf numFmtId="49" fontId="0" fillId="24" borderId="21" xfId="0" applyNumberFormat="1" applyFont="1" applyFill="1" applyBorder="1" applyAlignment="1">
      <alignment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85" fontId="5" fillId="0" borderId="14" xfId="0" applyNumberFormat="1" applyFont="1" applyBorder="1" applyAlignment="1">
      <alignment horizontal="center" vertical="center" wrapText="1"/>
    </xf>
    <xf numFmtId="185" fontId="5" fillId="0" borderId="16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1" fillId="20" borderId="13" xfId="0" applyFont="1" applyFill="1" applyBorder="1" applyAlignment="1">
      <alignment horizontal="center" vertical="center" wrapText="1"/>
    </xf>
    <xf numFmtId="4" fontId="5" fillId="24" borderId="16" xfId="0" applyNumberFormat="1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24" borderId="23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186" fontId="6" fillId="0" borderId="11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left" wrapText="1"/>
    </xf>
    <xf numFmtId="0" fontId="10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5" fillId="2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2" fillId="0" borderId="2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23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2" fontId="5" fillId="24" borderId="23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185" fontId="5" fillId="24" borderId="11" xfId="0" applyNumberFormat="1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2" fillId="24" borderId="35" xfId="0" applyFont="1" applyFill="1" applyBorder="1" applyAlignment="1">
      <alignment horizontal="justify" vertical="center"/>
    </xf>
    <xf numFmtId="0" fontId="32" fillId="24" borderId="16" xfId="0" applyFont="1" applyFill="1" applyBorder="1" applyAlignment="1">
      <alignment horizontal="justify" vertical="center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vertical="top" wrapText="1"/>
    </xf>
    <xf numFmtId="2" fontId="5" fillId="0" borderId="11" xfId="0" applyNumberFormat="1" applyFont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186" fontId="6" fillId="0" borderId="37" xfId="0" applyNumberFormat="1" applyFont="1" applyBorder="1" applyAlignment="1">
      <alignment horizontal="center" vertical="center" wrapText="1"/>
    </xf>
    <xf numFmtId="186" fontId="6" fillId="0" borderId="14" xfId="0" applyNumberFormat="1" applyFont="1" applyBorder="1" applyAlignment="1">
      <alignment horizontal="center" vertical="center" wrapText="1"/>
    </xf>
    <xf numFmtId="0" fontId="4" fillId="21" borderId="38" xfId="0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0" fontId="4" fillId="21" borderId="40" xfId="0" applyFont="1" applyFill="1" applyBorder="1" applyAlignment="1">
      <alignment horizontal="center" vertical="center"/>
    </xf>
    <xf numFmtId="186" fontId="6" fillId="0" borderId="16" xfId="0" applyNumberFormat="1" applyFont="1" applyBorder="1" applyAlignment="1">
      <alignment horizontal="center" vertical="center" wrapText="1"/>
    </xf>
    <xf numFmtId="186" fontId="6" fillId="0" borderId="18" xfId="0" applyNumberFormat="1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20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86" fontId="6" fillId="0" borderId="14" xfId="0" applyNumberFormat="1" applyFont="1" applyFill="1" applyBorder="1" applyAlignment="1">
      <alignment horizontal="center" vertical="center" wrapText="1"/>
    </xf>
    <xf numFmtId="186" fontId="6" fillId="0" borderId="37" xfId="0" applyNumberFormat="1" applyFont="1" applyFill="1" applyBorder="1" applyAlignment="1">
      <alignment horizontal="center" vertical="center" wrapText="1"/>
    </xf>
    <xf numFmtId="186" fontId="6" fillId="0" borderId="16" xfId="0" applyNumberFormat="1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7" fillId="21" borderId="43" xfId="0" applyFont="1" applyFill="1" applyBorder="1" applyAlignment="1">
      <alignment horizontal="center" vertical="center" wrapText="1"/>
    </xf>
    <xf numFmtId="0" fontId="4" fillId="21" borderId="41" xfId="0" applyFont="1" applyFill="1" applyBorder="1" applyAlignment="1">
      <alignment horizontal="center" vertical="center" wrapText="1"/>
    </xf>
    <xf numFmtId="0" fontId="4" fillId="21" borderId="44" xfId="0" applyFont="1" applyFill="1" applyBorder="1" applyAlignment="1">
      <alignment horizontal="center" vertical="center" wrapText="1"/>
    </xf>
    <xf numFmtId="0" fontId="7" fillId="21" borderId="41" xfId="0" applyFont="1" applyFill="1" applyBorder="1" applyAlignment="1">
      <alignment horizontal="center" vertical="center" wrapText="1"/>
    </xf>
    <xf numFmtId="0" fontId="7" fillId="21" borderId="4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21" borderId="39" xfId="0" applyFont="1" applyFill="1" applyBorder="1" applyAlignment="1">
      <alignment horizontal="center" vertical="center" wrapText="1"/>
    </xf>
    <xf numFmtId="0" fontId="4" fillId="21" borderId="40" xfId="0" applyFont="1" applyFill="1" applyBorder="1" applyAlignment="1">
      <alignment horizontal="center" vertical="center" wrapText="1"/>
    </xf>
    <xf numFmtId="0" fontId="3" fillId="21" borderId="40" xfId="0" applyFont="1" applyFill="1" applyBorder="1" applyAlignment="1">
      <alignment wrapText="1"/>
    </xf>
    <xf numFmtId="0" fontId="3" fillId="21" borderId="3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86" fontId="6" fillId="0" borderId="20" xfId="0" applyNumberFormat="1" applyFont="1" applyFill="1" applyBorder="1" applyAlignment="1">
      <alignment horizontal="center" vertical="center" wrapText="1"/>
    </xf>
    <xf numFmtId="186" fontId="6" fillId="0" borderId="28" xfId="0" applyNumberFormat="1" applyFont="1" applyFill="1" applyBorder="1" applyAlignment="1">
      <alignment horizontal="center" vertical="center" textRotation="90" wrapText="1"/>
    </xf>
    <xf numFmtId="186" fontId="6" fillId="0" borderId="41" xfId="0" applyNumberFormat="1" applyFont="1" applyFill="1" applyBorder="1" applyAlignment="1">
      <alignment horizontal="center" vertical="center" textRotation="90" wrapText="1"/>
    </xf>
    <xf numFmtId="186" fontId="6" fillId="0" borderId="37" xfId="0" applyNumberFormat="1" applyFont="1" applyFill="1" applyBorder="1" applyAlignment="1">
      <alignment horizontal="center" vertical="center" textRotation="90" wrapText="1"/>
    </xf>
    <xf numFmtId="186" fontId="6" fillId="0" borderId="20" xfId="0" applyNumberFormat="1" applyFont="1" applyBorder="1" applyAlignment="1">
      <alignment horizontal="center" vertical="center" wrapText="1"/>
    </xf>
    <xf numFmtId="186" fontId="6" fillId="0" borderId="19" xfId="0" applyNumberFormat="1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horizontal="center" vertical="center" wrapText="1"/>
    </xf>
    <xf numFmtId="0" fontId="0" fillId="21" borderId="3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7" fillId="21" borderId="25" xfId="0" applyFont="1" applyFill="1" applyBorder="1" applyAlignment="1">
      <alignment horizontal="center" vertical="center" wrapText="1"/>
    </xf>
    <xf numFmtId="0" fontId="7" fillId="21" borderId="37" xfId="0" applyFont="1" applyFill="1" applyBorder="1" applyAlignment="1">
      <alignment horizontal="center" vertical="center" wrapText="1"/>
    </xf>
    <xf numFmtId="0" fontId="7" fillId="21" borderId="46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1" fillId="2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20" borderId="37" xfId="0" applyFont="1" applyFill="1" applyBorder="1" applyAlignment="1">
      <alignment horizontal="center" vertical="center" wrapText="1"/>
    </xf>
    <xf numFmtId="0" fontId="5" fillId="20" borderId="46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5" fillId="21" borderId="25" xfId="0" applyFont="1" applyFill="1" applyBorder="1" applyAlignment="1">
      <alignment horizontal="center" vertical="center" wrapText="1"/>
    </xf>
    <xf numFmtId="0" fontId="5" fillId="21" borderId="37" xfId="0" applyFont="1" applyFill="1" applyBorder="1" applyAlignment="1">
      <alignment horizontal="center" vertical="center" wrapText="1"/>
    </xf>
    <xf numFmtId="0" fontId="5" fillId="21" borderId="46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45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56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31" fillId="20" borderId="25" xfId="0" applyFont="1" applyFill="1" applyBorder="1" applyAlignment="1">
      <alignment horizontal="center" vertical="center" wrapText="1"/>
    </xf>
    <xf numFmtId="0" fontId="31" fillId="20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1" fillId="20" borderId="30" xfId="0" applyFont="1" applyFill="1" applyBorder="1" applyAlignment="1">
      <alignment horizontal="center" vertical="center" wrapText="1"/>
    </xf>
    <xf numFmtId="0" fontId="31" fillId="20" borderId="37" xfId="0" applyFont="1" applyFill="1" applyBorder="1" applyAlignment="1">
      <alignment horizontal="center" vertical="center" wrapText="1"/>
    </xf>
    <xf numFmtId="0" fontId="31" fillId="20" borderId="46" xfId="0" applyFont="1" applyFill="1" applyBorder="1" applyAlignment="1">
      <alignment horizontal="center" vertical="center" wrapText="1"/>
    </xf>
    <xf numFmtId="0" fontId="31" fillId="20" borderId="29" xfId="0" applyFont="1" applyFill="1" applyBorder="1" applyAlignment="1">
      <alignment horizontal="center" vertical="center" wrapText="1"/>
    </xf>
    <xf numFmtId="0" fontId="31" fillId="20" borderId="28" xfId="0" applyFont="1" applyFill="1" applyBorder="1" applyAlignment="1">
      <alignment horizontal="center" vertical="center" wrapText="1"/>
    </xf>
    <xf numFmtId="0" fontId="31" fillId="20" borderId="27" xfId="0" applyFont="1" applyFill="1" applyBorder="1" applyAlignment="1">
      <alignment horizontal="center" vertical="center" wrapText="1"/>
    </xf>
    <xf numFmtId="0" fontId="31" fillId="20" borderId="43" xfId="0" applyFont="1" applyFill="1" applyBorder="1" applyAlignment="1">
      <alignment horizontal="center" vertical="center" wrapText="1"/>
    </xf>
    <xf numFmtId="0" fontId="31" fillId="20" borderId="41" xfId="0" applyFont="1" applyFill="1" applyBorder="1" applyAlignment="1">
      <alignment horizontal="center" vertical="center" wrapText="1"/>
    </xf>
    <xf numFmtId="0" fontId="31" fillId="20" borderId="44" xfId="0" applyFont="1" applyFill="1" applyBorder="1" applyAlignment="1">
      <alignment horizontal="center" vertical="center" wrapText="1"/>
    </xf>
    <xf numFmtId="0" fontId="9" fillId="20" borderId="29" xfId="0" applyFont="1" applyFill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  <xf numFmtId="0" fontId="9" fillId="20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6" fillId="21" borderId="10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0" fontId="6" fillId="21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15"/>
  <sheetViews>
    <sheetView tabSelected="1" view="pageBreakPreview" zoomScale="85" zoomScaleNormal="75" zoomScaleSheetLayoutView="85" zoomScalePageLayoutView="0" workbookViewId="0" topLeftCell="A1">
      <pane ySplit="6" topLeftCell="BM7" activePane="bottomLeft" state="frozen"/>
      <selection pane="topLeft" activeCell="A1" sqref="A1"/>
      <selection pane="bottomLeft" activeCell="A7" sqref="A7:R7"/>
    </sheetView>
  </sheetViews>
  <sheetFormatPr defaultColWidth="9.33203125" defaultRowHeight="12.75"/>
  <cols>
    <col min="1" max="1" width="45.66015625" style="1" customWidth="1"/>
    <col min="2" max="2" width="25.83203125" style="1" customWidth="1"/>
    <col min="3" max="3" width="11.5" style="3" customWidth="1"/>
    <col min="4" max="4" width="12.66015625" style="3" customWidth="1"/>
    <col min="5" max="5" width="11.66015625" style="3" customWidth="1"/>
    <col min="6" max="6" width="11.33203125" style="3" bestFit="1" customWidth="1"/>
    <col min="7" max="7" width="12.66015625" style="3" bestFit="1" customWidth="1"/>
    <col min="8" max="8" width="13.33203125" style="3" customWidth="1"/>
    <col min="9" max="9" width="10.16015625" style="3" customWidth="1"/>
    <col min="10" max="10" width="11.33203125" style="3" bestFit="1" customWidth="1"/>
    <col min="11" max="11" width="11.66015625" style="3" customWidth="1"/>
    <col min="12" max="13" width="10.5" style="3" bestFit="1" customWidth="1"/>
    <col min="14" max="14" width="10.16015625" style="3" customWidth="1"/>
    <col min="15" max="15" width="10.66015625" style="3" customWidth="1"/>
    <col min="16" max="16" width="11.16015625" style="3" customWidth="1"/>
    <col min="17" max="17" width="11.83203125" style="3" customWidth="1"/>
    <col min="18" max="18" width="15.66015625" style="3" customWidth="1"/>
    <col min="20" max="20" width="10" style="0" bestFit="1" customWidth="1"/>
    <col min="21" max="21" width="10.83203125" style="0" bestFit="1" customWidth="1"/>
  </cols>
  <sheetData>
    <row r="2" spans="1:18" ht="28.5" customHeight="1" thickBot="1">
      <c r="A2" s="255" t="s">
        <v>152</v>
      </c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30" customHeight="1" thickBot="1">
      <c r="A3" s="257" t="s">
        <v>153</v>
      </c>
      <c r="B3" s="258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60"/>
    </row>
    <row r="4" spans="1:18" s="2" customFormat="1" ht="66" customHeight="1">
      <c r="A4" s="261" t="s">
        <v>129</v>
      </c>
      <c r="B4" s="240" t="s">
        <v>67</v>
      </c>
      <c r="C4" s="264" t="s">
        <v>121</v>
      </c>
      <c r="D4" s="264"/>
      <c r="E4" s="264"/>
      <c r="F4" s="264"/>
      <c r="G4" s="264"/>
      <c r="H4" s="265" t="s">
        <v>159</v>
      </c>
      <c r="I4" s="268" t="s">
        <v>60</v>
      </c>
      <c r="J4" s="268"/>
      <c r="K4" s="268"/>
      <c r="L4" s="268"/>
      <c r="M4" s="268"/>
      <c r="N4" s="268" t="s">
        <v>130</v>
      </c>
      <c r="O4" s="268"/>
      <c r="P4" s="268"/>
      <c r="Q4" s="268"/>
      <c r="R4" s="269"/>
    </row>
    <row r="5" spans="1:18" s="2" customFormat="1" ht="15.75">
      <c r="A5" s="262"/>
      <c r="B5" s="241"/>
      <c r="C5" s="243" t="s">
        <v>61</v>
      </c>
      <c r="D5" s="245" t="s">
        <v>62</v>
      </c>
      <c r="E5" s="245"/>
      <c r="F5" s="245"/>
      <c r="G5" s="245"/>
      <c r="H5" s="266"/>
      <c r="I5" s="230" t="s">
        <v>61</v>
      </c>
      <c r="J5" s="234" t="s">
        <v>62</v>
      </c>
      <c r="K5" s="234"/>
      <c r="L5" s="234"/>
      <c r="M5" s="234"/>
      <c r="N5" s="230" t="s">
        <v>61</v>
      </c>
      <c r="O5" s="234" t="s">
        <v>62</v>
      </c>
      <c r="P5" s="234"/>
      <c r="Q5" s="234"/>
      <c r="R5" s="235"/>
    </row>
    <row r="6" spans="1:22" s="2" customFormat="1" ht="107.25" customHeight="1" thickBot="1">
      <c r="A6" s="263"/>
      <c r="B6" s="254"/>
      <c r="C6" s="244"/>
      <c r="D6" s="116" t="s">
        <v>63</v>
      </c>
      <c r="E6" s="116" t="s">
        <v>64</v>
      </c>
      <c r="F6" s="116" t="s">
        <v>65</v>
      </c>
      <c r="G6" s="116" t="s">
        <v>66</v>
      </c>
      <c r="H6" s="267"/>
      <c r="I6" s="229"/>
      <c r="J6" s="6" t="s">
        <v>63</v>
      </c>
      <c r="K6" s="6" t="s">
        <v>64</v>
      </c>
      <c r="L6" s="6" t="s">
        <v>65</v>
      </c>
      <c r="M6" s="6" t="s">
        <v>66</v>
      </c>
      <c r="N6" s="229"/>
      <c r="O6" s="6" t="s">
        <v>63</v>
      </c>
      <c r="P6" s="6" t="s">
        <v>64</v>
      </c>
      <c r="Q6" s="6" t="s">
        <v>65</v>
      </c>
      <c r="R6" s="7" t="s">
        <v>66</v>
      </c>
      <c r="V6" s="222"/>
    </row>
    <row r="7" spans="1:18" s="25" customFormat="1" ht="24.75" customHeight="1" thickBot="1">
      <c r="A7" s="246" t="s">
        <v>38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8"/>
    </row>
    <row r="8" spans="1:18" s="25" customFormat="1" ht="23.25" customHeight="1" thickBot="1">
      <c r="A8" s="232" t="s">
        <v>131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1"/>
    </row>
    <row r="9" spans="1:18" s="35" customFormat="1" ht="78.75" customHeight="1">
      <c r="A9" s="17" t="s">
        <v>35</v>
      </c>
      <c r="B9" s="240" t="s">
        <v>68</v>
      </c>
      <c r="C9" s="38">
        <v>3.1</v>
      </c>
      <c r="D9" s="16">
        <v>0</v>
      </c>
      <c r="E9" s="38">
        <v>3.1</v>
      </c>
      <c r="F9" s="16">
        <v>0</v>
      </c>
      <c r="G9" s="16">
        <v>0</v>
      </c>
      <c r="H9" s="38">
        <v>1.25</v>
      </c>
      <c r="I9" s="16">
        <v>1.25</v>
      </c>
      <c r="J9" s="16">
        <v>0</v>
      </c>
      <c r="K9" s="16">
        <v>1.25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5">
        <v>0</v>
      </c>
    </row>
    <row r="10" spans="1:18" s="25" customFormat="1" ht="69" customHeight="1">
      <c r="A10" s="11" t="s">
        <v>132</v>
      </c>
      <c r="B10" s="241"/>
      <c r="C10" s="54">
        <v>3.13</v>
      </c>
      <c r="D10" s="10">
        <v>0</v>
      </c>
      <c r="E10" s="54">
        <v>3.13</v>
      </c>
      <c r="F10" s="10">
        <v>0</v>
      </c>
      <c r="G10" s="10">
        <v>0</v>
      </c>
      <c r="H10" s="54">
        <v>4.4</v>
      </c>
      <c r="I10" s="54">
        <v>3.67</v>
      </c>
      <c r="J10" s="10">
        <v>0</v>
      </c>
      <c r="K10" s="54">
        <v>3.67</v>
      </c>
      <c r="L10" s="10">
        <v>0</v>
      </c>
      <c r="M10" s="10">
        <v>0</v>
      </c>
      <c r="N10" s="54">
        <v>1.72</v>
      </c>
      <c r="O10" s="10">
        <v>0</v>
      </c>
      <c r="P10" s="54">
        <v>1.72</v>
      </c>
      <c r="Q10" s="10">
        <v>0</v>
      </c>
      <c r="R10" s="31">
        <v>0</v>
      </c>
    </row>
    <row r="11" spans="1:18" s="25" customFormat="1" ht="75" customHeight="1">
      <c r="A11" s="11" t="s">
        <v>87</v>
      </c>
      <c r="B11" s="241"/>
      <c r="C11" s="54">
        <v>16.9</v>
      </c>
      <c r="D11" s="10">
        <v>0</v>
      </c>
      <c r="E11" s="54">
        <v>16.9</v>
      </c>
      <c r="F11" s="10">
        <v>0</v>
      </c>
      <c r="G11" s="10">
        <v>0</v>
      </c>
      <c r="H11" s="54">
        <v>9.4</v>
      </c>
      <c r="I11" s="54">
        <v>9.4</v>
      </c>
      <c r="J11" s="10">
        <v>0</v>
      </c>
      <c r="K11" s="54">
        <v>9.4</v>
      </c>
      <c r="L11" s="10">
        <v>0</v>
      </c>
      <c r="M11" s="10">
        <v>0</v>
      </c>
      <c r="N11" s="54">
        <v>9.4</v>
      </c>
      <c r="O11" s="10">
        <v>0</v>
      </c>
      <c r="P11" s="54">
        <v>9.4</v>
      </c>
      <c r="Q11" s="10">
        <v>0</v>
      </c>
      <c r="R11" s="31">
        <v>0</v>
      </c>
    </row>
    <row r="12" spans="1:18" s="25" customFormat="1" ht="153.75" customHeight="1">
      <c r="A12" s="78" t="s">
        <v>146</v>
      </c>
      <c r="B12" s="241"/>
      <c r="C12" s="12">
        <v>0.08</v>
      </c>
      <c r="D12" s="12">
        <v>0.08</v>
      </c>
      <c r="E12" s="12">
        <v>0</v>
      </c>
      <c r="F12" s="12">
        <v>0</v>
      </c>
      <c r="G12" s="12">
        <v>0</v>
      </c>
      <c r="H12" s="12">
        <v>0.08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4">
        <v>0</v>
      </c>
    </row>
    <row r="13" spans="1:18" s="25" customFormat="1" ht="129.75" customHeight="1" thickBot="1">
      <c r="A13" s="79" t="s">
        <v>89</v>
      </c>
      <c r="B13" s="241"/>
      <c r="C13" s="10">
        <v>0.03</v>
      </c>
      <c r="D13" s="10">
        <v>0.03</v>
      </c>
      <c r="E13" s="10">
        <v>0</v>
      </c>
      <c r="F13" s="10">
        <v>0</v>
      </c>
      <c r="G13" s="10">
        <v>0</v>
      </c>
      <c r="H13" s="10">
        <v>0.03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31">
        <v>0</v>
      </c>
    </row>
    <row r="14" spans="1:18" s="25" customFormat="1" ht="23.25" customHeight="1" thickBot="1">
      <c r="A14" s="53" t="s">
        <v>133</v>
      </c>
      <c r="B14" s="242"/>
      <c r="C14" s="18">
        <f>C9+C10+C11+C12+C13</f>
        <v>23.24</v>
      </c>
      <c r="D14" s="61">
        <f aca="true" t="shared" si="0" ref="D14:R14">D9+D10+D11+D12+D13</f>
        <v>0.11</v>
      </c>
      <c r="E14" s="61">
        <f t="shared" si="0"/>
        <v>23.13</v>
      </c>
      <c r="F14" s="61">
        <f t="shared" si="0"/>
        <v>0</v>
      </c>
      <c r="G14" s="61">
        <f t="shared" si="0"/>
        <v>0</v>
      </c>
      <c r="H14" s="18">
        <f>H9+H10+H11+H12+H13</f>
        <v>15.16</v>
      </c>
      <c r="I14" s="61">
        <f t="shared" si="0"/>
        <v>14.32</v>
      </c>
      <c r="J14" s="61">
        <f t="shared" si="0"/>
        <v>0</v>
      </c>
      <c r="K14" s="61">
        <f t="shared" si="0"/>
        <v>14.32</v>
      </c>
      <c r="L14" s="61">
        <f t="shared" si="0"/>
        <v>0</v>
      </c>
      <c r="M14" s="61">
        <f t="shared" si="0"/>
        <v>0</v>
      </c>
      <c r="N14" s="61">
        <f t="shared" si="0"/>
        <v>11.120000000000001</v>
      </c>
      <c r="O14" s="61">
        <f t="shared" si="0"/>
        <v>0</v>
      </c>
      <c r="P14" s="61">
        <f t="shared" si="0"/>
        <v>11.120000000000001</v>
      </c>
      <c r="Q14" s="61">
        <f t="shared" si="0"/>
        <v>0</v>
      </c>
      <c r="R14" s="221">
        <f t="shared" si="0"/>
        <v>0</v>
      </c>
    </row>
    <row r="15" spans="1:18" s="25" customFormat="1" ht="27.75" customHeight="1" thickBot="1">
      <c r="A15" s="249" t="s">
        <v>134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1"/>
    </row>
    <row r="16" spans="1:18" s="25" customFormat="1" ht="112.5" customHeight="1" thickBot="1">
      <c r="A16" s="34" t="s">
        <v>88</v>
      </c>
      <c r="B16" s="240" t="s">
        <v>68</v>
      </c>
      <c r="C16" s="187">
        <v>5</v>
      </c>
      <c r="D16" s="33">
        <v>0</v>
      </c>
      <c r="E16" s="187">
        <v>5</v>
      </c>
      <c r="F16" s="33">
        <v>0</v>
      </c>
      <c r="G16" s="33">
        <v>0</v>
      </c>
      <c r="H16" s="187">
        <v>4.68</v>
      </c>
      <c r="I16" s="83">
        <v>3.75</v>
      </c>
      <c r="J16" s="33">
        <v>0</v>
      </c>
      <c r="K16" s="83">
        <v>3.75</v>
      </c>
      <c r="L16" s="33">
        <v>0</v>
      </c>
      <c r="M16" s="33">
        <v>0</v>
      </c>
      <c r="N16" s="83">
        <v>0</v>
      </c>
      <c r="O16" s="33">
        <v>0</v>
      </c>
      <c r="P16" s="83">
        <v>0</v>
      </c>
      <c r="Q16" s="33">
        <v>0</v>
      </c>
      <c r="R16" s="32">
        <v>0</v>
      </c>
    </row>
    <row r="17" spans="1:18" s="25" customFormat="1" ht="22.5" customHeight="1" thickBot="1">
      <c r="A17" s="8" t="s">
        <v>133</v>
      </c>
      <c r="B17" s="242"/>
      <c r="C17" s="18">
        <f>C16</f>
        <v>5</v>
      </c>
      <c r="D17" s="18">
        <f aca="true" t="shared" si="1" ref="D17:R17">D16</f>
        <v>0</v>
      </c>
      <c r="E17" s="18">
        <f t="shared" si="1"/>
        <v>5</v>
      </c>
      <c r="F17" s="18">
        <f t="shared" si="1"/>
        <v>0</v>
      </c>
      <c r="G17" s="18">
        <f t="shared" si="1"/>
        <v>0</v>
      </c>
      <c r="H17" s="18">
        <f t="shared" si="1"/>
        <v>4.68</v>
      </c>
      <c r="I17" s="18">
        <f t="shared" si="1"/>
        <v>3.75</v>
      </c>
      <c r="J17" s="18">
        <f t="shared" si="1"/>
        <v>0</v>
      </c>
      <c r="K17" s="18">
        <f t="shared" si="1"/>
        <v>3.75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</row>
    <row r="18" spans="1:18" s="25" customFormat="1" ht="27.75" customHeight="1" thickBot="1">
      <c r="A18" s="249" t="s">
        <v>135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3"/>
    </row>
    <row r="19" spans="1:18" s="25" customFormat="1" ht="59.25" customHeight="1">
      <c r="A19" s="17" t="s">
        <v>224</v>
      </c>
      <c r="B19" s="240" t="s">
        <v>68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5">
        <v>0</v>
      </c>
    </row>
    <row r="20" spans="1:18" s="25" customFormat="1" ht="63" customHeight="1">
      <c r="A20" s="13" t="s">
        <v>191</v>
      </c>
      <c r="B20" s="241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4">
        <v>0</v>
      </c>
    </row>
    <row r="21" spans="1:18" s="25" customFormat="1" ht="68.25" customHeight="1">
      <c r="A21" s="13" t="s">
        <v>225</v>
      </c>
      <c r="B21" s="241"/>
      <c r="C21" s="12">
        <v>0.8</v>
      </c>
      <c r="D21" s="12">
        <v>0</v>
      </c>
      <c r="E21" s="12">
        <v>0.8</v>
      </c>
      <c r="F21" s="12">
        <v>0</v>
      </c>
      <c r="G21" s="12">
        <v>0</v>
      </c>
      <c r="H21" s="12">
        <v>0.8</v>
      </c>
      <c r="I21" s="12">
        <v>0.69</v>
      </c>
      <c r="J21" s="12">
        <v>0</v>
      </c>
      <c r="K21" s="12">
        <v>0.69</v>
      </c>
      <c r="L21" s="12">
        <v>0</v>
      </c>
      <c r="M21" s="12">
        <v>0</v>
      </c>
      <c r="N21" s="12">
        <v>0.31</v>
      </c>
      <c r="O21" s="12">
        <v>0</v>
      </c>
      <c r="P21" s="12">
        <v>0.31</v>
      </c>
      <c r="Q21" s="12">
        <v>0</v>
      </c>
      <c r="R21" s="14">
        <v>0</v>
      </c>
    </row>
    <row r="22" spans="1:18" s="25" customFormat="1" ht="68.25" customHeight="1">
      <c r="A22" s="13" t="s">
        <v>226</v>
      </c>
      <c r="B22" s="241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4">
        <v>0</v>
      </c>
    </row>
    <row r="23" spans="1:18" s="25" customFormat="1" ht="63.75" customHeight="1" thickBot="1">
      <c r="A23" s="11" t="s">
        <v>136</v>
      </c>
      <c r="B23" s="241"/>
      <c r="C23" s="54">
        <v>0.2</v>
      </c>
      <c r="D23" s="10">
        <v>0</v>
      </c>
      <c r="E23" s="54">
        <v>0.2</v>
      </c>
      <c r="F23" s="10">
        <v>0</v>
      </c>
      <c r="G23" s="10">
        <v>0</v>
      </c>
      <c r="H23" s="54">
        <v>0.2</v>
      </c>
      <c r="I23" s="54">
        <v>0.06</v>
      </c>
      <c r="J23" s="86">
        <v>0</v>
      </c>
      <c r="K23" s="54">
        <v>0.06</v>
      </c>
      <c r="L23" s="10">
        <v>0</v>
      </c>
      <c r="M23" s="10">
        <v>0</v>
      </c>
      <c r="N23" s="54">
        <v>0.06</v>
      </c>
      <c r="O23" s="86">
        <v>0</v>
      </c>
      <c r="P23" s="54">
        <v>0.06</v>
      </c>
      <c r="Q23" s="10">
        <v>0</v>
      </c>
      <c r="R23" s="31">
        <v>0</v>
      </c>
    </row>
    <row r="24" spans="1:18" s="25" customFormat="1" ht="27" customHeight="1" thickBot="1">
      <c r="A24" s="8" t="s">
        <v>133</v>
      </c>
      <c r="B24" s="254"/>
      <c r="C24" s="61">
        <f>C19+C20+C21+C22+C23</f>
        <v>1</v>
      </c>
      <c r="D24" s="61">
        <f aca="true" t="shared" si="2" ref="D24:R24">D19+D20+D21+D22+D23</f>
        <v>0</v>
      </c>
      <c r="E24" s="61">
        <f t="shared" si="2"/>
        <v>1</v>
      </c>
      <c r="F24" s="61">
        <f t="shared" si="2"/>
        <v>0</v>
      </c>
      <c r="G24" s="61">
        <f t="shared" si="2"/>
        <v>0</v>
      </c>
      <c r="H24" s="61">
        <f t="shared" si="2"/>
        <v>1</v>
      </c>
      <c r="I24" s="61">
        <f t="shared" si="2"/>
        <v>0.75</v>
      </c>
      <c r="J24" s="61">
        <f t="shared" si="2"/>
        <v>0</v>
      </c>
      <c r="K24" s="61">
        <f t="shared" si="2"/>
        <v>0.75</v>
      </c>
      <c r="L24" s="61">
        <f t="shared" si="2"/>
        <v>0</v>
      </c>
      <c r="M24" s="61">
        <f t="shared" si="2"/>
        <v>0</v>
      </c>
      <c r="N24" s="61">
        <f t="shared" si="2"/>
        <v>0.37</v>
      </c>
      <c r="O24" s="61">
        <f t="shared" si="2"/>
        <v>0</v>
      </c>
      <c r="P24" s="61">
        <f t="shared" si="2"/>
        <v>0.37</v>
      </c>
      <c r="Q24" s="61">
        <f t="shared" si="2"/>
        <v>0</v>
      </c>
      <c r="R24" s="61">
        <f t="shared" si="2"/>
        <v>0</v>
      </c>
    </row>
    <row r="25" spans="1:18" s="25" customFormat="1" ht="28.5" customHeight="1" thickBot="1">
      <c r="A25" s="270" t="s">
        <v>137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2"/>
    </row>
    <row r="26" spans="1:18" s="25" customFormat="1" ht="75" customHeight="1">
      <c r="A26" s="17" t="s">
        <v>192</v>
      </c>
      <c r="B26" s="240" t="s">
        <v>68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5">
        <v>0</v>
      </c>
    </row>
    <row r="27" spans="1:18" s="25" customFormat="1" ht="61.5" customHeight="1">
      <c r="A27" s="21" t="s">
        <v>227</v>
      </c>
      <c r="B27" s="241"/>
      <c r="C27" s="55">
        <v>2</v>
      </c>
      <c r="D27" s="55">
        <v>0</v>
      </c>
      <c r="E27" s="55">
        <v>2</v>
      </c>
      <c r="F27" s="55">
        <v>0</v>
      </c>
      <c r="G27" s="55">
        <v>0</v>
      </c>
      <c r="H27" s="55">
        <v>2</v>
      </c>
      <c r="I27" s="55">
        <v>1.5</v>
      </c>
      <c r="J27" s="55">
        <v>0</v>
      </c>
      <c r="K27" s="55">
        <v>1.5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64">
        <v>0</v>
      </c>
    </row>
    <row r="28" spans="1:20" s="25" customFormat="1" ht="222" customHeight="1">
      <c r="A28" s="13" t="s">
        <v>156</v>
      </c>
      <c r="B28" s="241"/>
      <c r="C28" s="50">
        <v>491.17</v>
      </c>
      <c r="D28" s="12">
        <v>174.96</v>
      </c>
      <c r="E28" s="50">
        <v>9.21</v>
      </c>
      <c r="F28" s="50">
        <v>3</v>
      </c>
      <c r="G28" s="50">
        <v>304</v>
      </c>
      <c r="H28" s="50">
        <v>184.12</v>
      </c>
      <c r="I28" s="50">
        <v>0</v>
      </c>
      <c r="J28" s="12">
        <v>0</v>
      </c>
      <c r="K28" s="50">
        <v>0</v>
      </c>
      <c r="L28" s="12">
        <v>0</v>
      </c>
      <c r="M28" s="12">
        <v>0</v>
      </c>
      <c r="N28" s="50">
        <v>0</v>
      </c>
      <c r="O28" s="12">
        <v>0</v>
      </c>
      <c r="P28" s="50">
        <v>0</v>
      </c>
      <c r="Q28" s="12">
        <v>0</v>
      </c>
      <c r="R28" s="14">
        <v>0</v>
      </c>
      <c r="T28" s="188"/>
    </row>
    <row r="29" spans="1:18" s="25" customFormat="1" ht="83.25" customHeight="1">
      <c r="A29" s="13" t="s">
        <v>292</v>
      </c>
      <c r="B29" s="241"/>
      <c r="C29" s="12">
        <v>2.5</v>
      </c>
      <c r="D29" s="12">
        <v>0</v>
      </c>
      <c r="E29" s="12">
        <v>0</v>
      </c>
      <c r="F29" s="12">
        <v>0</v>
      </c>
      <c r="G29" s="12">
        <v>2.5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4">
        <v>0</v>
      </c>
    </row>
    <row r="30" spans="1:21" s="25" customFormat="1" ht="67.5" customHeight="1">
      <c r="A30" s="13" t="s">
        <v>158</v>
      </c>
      <c r="B30" s="241"/>
      <c r="C30" s="50">
        <v>30</v>
      </c>
      <c r="D30" s="12">
        <v>0</v>
      </c>
      <c r="E30" s="12">
        <v>0</v>
      </c>
      <c r="F30" s="50">
        <v>30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4">
        <v>0</v>
      </c>
      <c r="U30" s="188"/>
    </row>
    <row r="31" spans="1:18" s="25" customFormat="1" ht="59.25" customHeight="1">
      <c r="A31" s="11" t="s">
        <v>293</v>
      </c>
      <c r="B31" s="241"/>
      <c r="C31" s="10">
        <v>27.05</v>
      </c>
      <c r="D31" s="10">
        <v>0</v>
      </c>
      <c r="E31" s="10">
        <v>0</v>
      </c>
      <c r="F31" s="10">
        <v>27.05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31">
        <v>0</v>
      </c>
    </row>
    <row r="32" spans="1:18" s="25" customFormat="1" ht="31.5" customHeight="1" thickBot="1">
      <c r="A32" s="11" t="s">
        <v>55</v>
      </c>
      <c r="B32" s="241"/>
      <c r="C32" s="10">
        <v>1329.77</v>
      </c>
      <c r="D32" s="10">
        <v>0</v>
      </c>
      <c r="E32" s="10">
        <v>0</v>
      </c>
      <c r="F32" s="10">
        <v>122.13</v>
      </c>
      <c r="G32" s="10">
        <v>1207.64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31">
        <v>0</v>
      </c>
    </row>
    <row r="33" spans="1:18" s="25" customFormat="1" ht="27.75" customHeight="1" thickBot="1">
      <c r="A33" s="9" t="s">
        <v>133</v>
      </c>
      <c r="B33" s="273"/>
      <c r="C33" s="18">
        <f>C26+C27+C28+C29+C30+C31+C32</f>
        <v>1882.49</v>
      </c>
      <c r="D33" s="18">
        <f aca="true" t="shared" si="3" ref="D33:R33">D26+D27+D28+D29+D30+D31+D32</f>
        <v>174.96</v>
      </c>
      <c r="E33" s="18">
        <f t="shared" si="3"/>
        <v>11.21</v>
      </c>
      <c r="F33" s="18">
        <f t="shared" si="3"/>
        <v>182.18</v>
      </c>
      <c r="G33" s="18">
        <f t="shared" si="3"/>
        <v>1514.14</v>
      </c>
      <c r="H33" s="18">
        <f t="shared" si="3"/>
        <v>186.12</v>
      </c>
      <c r="I33" s="18">
        <f t="shared" si="3"/>
        <v>1.5</v>
      </c>
      <c r="J33" s="18">
        <f t="shared" si="3"/>
        <v>0</v>
      </c>
      <c r="K33" s="18">
        <f t="shared" si="3"/>
        <v>1.5</v>
      </c>
      <c r="L33" s="18">
        <f t="shared" si="3"/>
        <v>0</v>
      </c>
      <c r="M33" s="18">
        <f t="shared" si="3"/>
        <v>0</v>
      </c>
      <c r="N33" s="18">
        <f t="shared" si="3"/>
        <v>0</v>
      </c>
      <c r="O33" s="18">
        <f t="shared" si="3"/>
        <v>0</v>
      </c>
      <c r="P33" s="18">
        <f t="shared" si="3"/>
        <v>0</v>
      </c>
      <c r="Q33" s="18">
        <f t="shared" si="3"/>
        <v>0</v>
      </c>
      <c r="R33" s="18">
        <f t="shared" si="3"/>
        <v>0</v>
      </c>
    </row>
    <row r="34" spans="1:18" s="25" customFormat="1" ht="29.25" customHeight="1" thickBot="1">
      <c r="A34" s="270" t="s">
        <v>138</v>
      </c>
      <c r="B34" s="274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6"/>
    </row>
    <row r="35" spans="1:18" s="25" customFormat="1" ht="25.5" customHeight="1" thickBot="1">
      <c r="A35" s="277" t="s">
        <v>69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9"/>
    </row>
    <row r="36" spans="1:21" s="25" customFormat="1" ht="104.25" customHeight="1">
      <c r="A36" s="30" t="s">
        <v>160</v>
      </c>
      <c r="B36" s="280" t="s">
        <v>68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62">
        <v>0</v>
      </c>
      <c r="U36" s="188"/>
    </row>
    <row r="37" spans="1:21" s="25" customFormat="1" ht="80.25" customHeight="1">
      <c r="A37" s="24" t="s">
        <v>161</v>
      </c>
      <c r="B37" s="281"/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47">
        <v>0</v>
      </c>
      <c r="U37" s="188"/>
    </row>
    <row r="38" spans="1:18" s="25" customFormat="1" ht="118.5" customHeight="1">
      <c r="A38" s="24" t="s">
        <v>193</v>
      </c>
      <c r="B38" s="281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47">
        <v>0</v>
      </c>
    </row>
    <row r="39" spans="1:18" s="25" customFormat="1" ht="108.75" customHeight="1">
      <c r="A39" s="24" t="s">
        <v>162</v>
      </c>
      <c r="B39" s="281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47">
        <v>0</v>
      </c>
    </row>
    <row r="40" spans="1:18" s="25" customFormat="1" ht="73.5" customHeight="1">
      <c r="A40" s="24" t="s">
        <v>194</v>
      </c>
      <c r="B40" s="281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47">
        <v>0</v>
      </c>
    </row>
    <row r="41" spans="1:18" s="25" customFormat="1" ht="71.25" customHeight="1">
      <c r="A41" s="24" t="s">
        <v>163</v>
      </c>
      <c r="B41" s="281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47">
        <v>0</v>
      </c>
    </row>
    <row r="42" spans="1:18" s="25" customFormat="1" ht="83.25" customHeight="1">
      <c r="A42" s="24" t="s">
        <v>204</v>
      </c>
      <c r="B42" s="281"/>
      <c r="C42" s="39">
        <v>0.48</v>
      </c>
      <c r="D42" s="39">
        <v>0</v>
      </c>
      <c r="E42" s="39">
        <v>0.48</v>
      </c>
      <c r="F42" s="39">
        <v>0</v>
      </c>
      <c r="G42" s="39">
        <v>0</v>
      </c>
      <c r="H42" s="39">
        <v>0.48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40">
        <v>0</v>
      </c>
    </row>
    <row r="43" spans="1:18" s="25" customFormat="1" ht="51.75" customHeight="1">
      <c r="A43" s="51" t="s">
        <v>56</v>
      </c>
      <c r="B43" s="281"/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2">
        <v>0</v>
      </c>
    </row>
    <row r="44" spans="1:18" s="25" customFormat="1" ht="72.75" customHeight="1">
      <c r="A44" s="24" t="s">
        <v>195</v>
      </c>
      <c r="B44" s="281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47">
        <v>0</v>
      </c>
    </row>
    <row r="45" spans="1:18" s="25" customFormat="1" ht="63.75" customHeight="1">
      <c r="A45" s="24" t="s">
        <v>196</v>
      </c>
      <c r="B45" s="281"/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47">
        <v>0</v>
      </c>
    </row>
    <row r="46" spans="1:18" s="25" customFormat="1" ht="107.25" customHeight="1">
      <c r="A46" s="24" t="s">
        <v>197</v>
      </c>
      <c r="B46" s="281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47">
        <v>0</v>
      </c>
    </row>
    <row r="47" spans="1:18" s="25" customFormat="1" ht="99.75" customHeight="1">
      <c r="A47" s="24" t="s">
        <v>164</v>
      </c>
      <c r="B47" s="281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47">
        <v>0</v>
      </c>
    </row>
    <row r="48" spans="1:18" s="25" customFormat="1" ht="80.25" customHeight="1">
      <c r="A48" s="24" t="s">
        <v>198</v>
      </c>
      <c r="B48" s="281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47">
        <v>0</v>
      </c>
    </row>
    <row r="49" spans="1:18" s="25" customFormat="1" ht="73.5" customHeight="1" thickBot="1">
      <c r="A49" s="23" t="s">
        <v>165</v>
      </c>
      <c r="B49" s="281"/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63">
        <v>0</v>
      </c>
    </row>
    <row r="50" spans="1:18" s="25" customFormat="1" ht="30" customHeight="1" thickBot="1">
      <c r="A50" s="22" t="s">
        <v>139</v>
      </c>
      <c r="B50" s="282"/>
      <c r="C50" s="26">
        <f>C36+C37+C38+C39+C40+C41+C42+C43+C44+C45+C46+C47+C48+C49</f>
        <v>0.48</v>
      </c>
      <c r="D50" s="26">
        <f aca="true" t="shared" si="4" ref="D50:R50">D36+D37+D38+D39+D40+D41+D42+D43+D44+D45+D46+D47+D48+D49</f>
        <v>0</v>
      </c>
      <c r="E50" s="26">
        <f t="shared" si="4"/>
        <v>0.48</v>
      </c>
      <c r="F50" s="26">
        <f t="shared" si="4"/>
        <v>0</v>
      </c>
      <c r="G50" s="26">
        <f t="shared" si="4"/>
        <v>0</v>
      </c>
      <c r="H50" s="26">
        <f t="shared" si="4"/>
        <v>0.48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26">
        <f t="shared" si="4"/>
        <v>0</v>
      </c>
      <c r="N50" s="26">
        <f t="shared" si="4"/>
        <v>0</v>
      </c>
      <c r="O50" s="26">
        <f t="shared" si="4"/>
        <v>0</v>
      </c>
      <c r="P50" s="26">
        <f t="shared" si="4"/>
        <v>0</v>
      </c>
      <c r="Q50" s="26">
        <f t="shared" si="4"/>
        <v>0</v>
      </c>
      <c r="R50" s="26">
        <f t="shared" si="4"/>
        <v>0</v>
      </c>
    </row>
    <row r="51" spans="1:18" s="25" customFormat="1" ht="36" customHeight="1" thickBot="1">
      <c r="A51" s="283" t="s">
        <v>141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5"/>
    </row>
    <row r="52" spans="1:18" s="25" customFormat="1" ht="69.75" customHeight="1">
      <c r="A52" s="17" t="s">
        <v>199</v>
      </c>
      <c r="B52" s="240" t="s">
        <v>68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5">
        <v>0</v>
      </c>
    </row>
    <row r="53" spans="1:18" s="4" customFormat="1" ht="66" customHeight="1">
      <c r="A53" s="51" t="s">
        <v>200</v>
      </c>
      <c r="B53" s="241"/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4">
        <v>0</v>
      </c>
    </row>
    <row r="54" spans="1:18" s="4" customFormat="1" ht="77.25" customHeight="1">
      <c r="A54" s="51" t="s">
        <v>201</v>
      </c>
      <c r="B54" s="241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4">
        <v>0</v>
      </c>
    </row>
    <row r="55" spans="1:26" s="42" customFormat="1" ht="69" customHeight="1">
      <c r="A55" s="51" t="s">
        <v>92</v>
      </c>
      <c r="B55" s="241"/>
      <c r="C55" s="45">
        <v>24.84</v>
      </c>
      <c r="D55" s="45">
        <v>23.53</v>
      </c>
      <c r="E55" s="45">
        <v>1.31</v>
      </c>
      <c r="F55" s="45">
        <v>0</v>
      </c>
      <c r="G55" s="45">
        <v>0</v>
      </c>
      <c r="H55" s="45">
        <v>24.84</v>
      </c>
      <c r="I55" s="45">
        <v>11.72</v>
      </c>
      <c r="J55" s="45">
        <v>11.13</v>
      </c>
      <c r="K55" s="45">
        <v>0.59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66">
        <v>0</v>
      </c>
      <c r="S55" s="46"/>
      <c r="T55" s="46"/>
      <c r="U55" s="46"/>
      <c r="V55" s="46"/>
      <c r="W55" s="46"/>
      <c r="X55" s="46"/>
      <c r="Y55" s="46"/>
      <c r="Z55" s="46"/>
    </row>
    <row r="56" spans="1:18" ht="79.5" customHeight="1">
      <c r="A56" s="13" t="s">
        <v>166</v>
      </c>
      <c r="B56" s="241"/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4">
        <v>0</v>
      </c>
    </row>
    <row r="57" spans="1:18" ht="69.75" customHeight="1">
      <c r="A57" s="13" t="s">
        <v>167</v>
      </c>
      <c r="B57" s="241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4">
        <v>0</v>
      </c>
    </row>
    <row r="58" spans="1:18" ht="64.5" customHeight="1">
      <c r="A58" s="13" t="s">
        <v>202</v>
      </c>
      <c r="B58" s="241"/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4">
        <v>0</v>
      </c>
    </row>
    <row r="59" spans="1:18" ht="72.75" customHeight="1">
      <c r="A59" s="13" t="s">
        <v>168</v>
      </c>
      <c r="B59" s="241"/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4">
        <v>0</v>
      </c>
    </row>
    <row r="60" spans="1:18" ht="61.5" customHeight="1">
      <c r="A60" s="13" t="s">
        <v>169</v>
      </c>
      <c r="B60" s="241"/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4">
        <v>0</v>
      </c>
    </row>
    <row r="61" spans="1:18" ht="48" customHeight="1">
      <c r="A61" s="13" t="s">
        <v>124</v>
      </c>
      <c r="B61" s="241"/>
      <c r="C61" s="12">
        <v>39.39</v>
      </c>
      <c r="D61" s="12">
        <v>37.31</v>
      </c>
      <c r="E61" s="12">
        <v>2.08</v>
      </c>
      <c r="F61" s="12">
        <v>0</v>
      </c>
      <c r="G61" s="12">
        <v>0</v>
      </c>
      <c r="H61" s="12">
        <v>39.39</v>
      </c>
      <c r="I61" s="50">
        <v>25</v>
      </c>
      <c r="J61" s="12">
        <v>23.75</v>
      </c>
      <c r="K61" s="12">
        <v>1.25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4">
        <v>0</v>
      </c>
    </row>
    <row r="62" spans="1:18" ht="61.5" customHeight="1">
      <c r="A62" s="13" t="s">
        <v>170</v>
      </c>
      <c r="B62" s="241"/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4">
        <v>0</v>
      </c>
    </row>
    <row r="63" spans="1:18" ht="75.75" customHeight="1">
      <c r="A63" s="51" t="s">
        <v>203</v>
      </c>
      <c r="B63" s="241"/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4">
        <v>0</v>
      </c>
    </row>
    <row r="64" spans="1:18" ht="65.25" customHeight="1">
      <c r="A64" s="51" t="s">
        <v>125</v>
      </c>
      <c r="B64" s="241"/>
      <c r="C64" s="12">
        <v>0.15</v>
      </c>
      <c r="D64" s="12">
        <v>0</v>
      </c>
      <c r="E64" s="12">
        <v>0.15</v>
      </c>
      <c r="F64" s="12">
        <v>0</v>
      </c>
      <c r="G64" s="12">
        <v>0</v>
      </c>
      <c r="H64" s="12">
        <v>0.15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</row>
    <row r="65" spans="1:27" s="42" customFormat="1" ht="81" customHeight="1">
      <c r="A65" s="51" t="s">
        <v>207</v>
      </c>
      <c r="B65" s="241"/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5">
        <v>0</v>
      </c>
      <c r="S65" s="48"/>
      <c r="T65" s="48"/>
      <c r="U65" s="48"/>
      <c r="V65" s="48"/>
      <c r="W65" s="48"/>
      <c r="X65" s="48"/>
      <c r="Y65" s="48"/>
      <c r="Z65" s="48"/>
      <c r="AA65" s="48"/>
    </row>
    <row r="66" spans="1:18" ht="64.5" customHeight="1">
      <c r="A66" s="91" t="s">
        <v>93</v>
      </c>
      <c r="B66" s="241"/>
      <c r="C66" s="12">
        <v>26.65</v>
      </c>
      <c r="D66" s="12">
        <v>25.24</v>
      </c>
      <c r="E66" s="12">
        <v>1.41</v>
      </c>
      <c r="F66" s="12">
        <v>0</v>
      </c>
      <c r="G66" s="12">
        <v>0</v>
      </c>
      <c r="H66" s="12">
        <v>26.65</v>
      </c>
      <c r="I66" s="50">
        <v>25.88</v>
      </c>
      <c r="J66" s="12">
        <v>24.58</v>
      </c>
      <c r="K66" s="12">
        <v>1.3</v>
      </c>
      <c r="L66" s="12">
        <v>0</v>
      </c>
      <c r="M66" s="12">
        <v>0</v>
      </c>
      <c r="N66" s="12">
        <v>7.97</v>
      </c>
      <c r="O66" s="12">
        <v>7.57</v>
      </c>
      <c r="P66" s="12">
        <v>0.4</v>
      </c>
      <c r="Q66" s="12">
        <v>0</v>
      </c>
      <c r="R66" s="14">
        <v>0</v>
      </c>
    </row>
    <row r="67" spans="1:18" ht="62.25" customHeight="1">
      <c r="A67" s="13" t="s">
        <v>171</v>
      </c>
      <c r="B67" s="241"/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4">
        <v>0</v>
      </c>
    </row>
    <row r="68" spans="1:18" ht="58.5" customHeight="1">
      <c r="A68" s="13" t="s">
        <v>206</v>
      </c>
      <c r="B68" s="241"/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4">
        <v>0</v>
      </c>
    </row>
    <row r="69" spans="1:18" ht="76.5" customHeight="1">
      <c r="A69" s="13" t="s">
        <v>172</v>
      </c>
      <c r="B69" s="241"/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4">
        <v>0</v>
      </c>
    </row>
    <row r="70" spans="1:18" ht="65.25" customHeight="1">
      <c r="A70" s="91" t="s">
        <v>90</v>
      </c>
      <c r="B70" s="241"/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4">
        <v>0</v>
      </c>
    </row>
    <row r="71" spans="1:18" ht="87.75" customHeight="1">
      <c r="A71" s="13" t="s">
        <v>208</v>
      </c>
      <c r="B71" s="241"/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4">
        <v>0</v>
      </c>
    </row>
    <row r="72" spans="1:18" ht="75" customHeight="1">
      <c r="A72" s="13" t="s">
        <v>209</v>
      </c>
      <c r="B72" s="241"/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4">
        <v>0</v>
      </c>
    </row>
    <row r="73" spans="1:18" ht="175.5" customHeight="1">
      <c r="A73" s="13" t="s">
        <v>210</v>
      </c>
      <c r="B73" s="241"/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4">
        <v>0</v>
      </c>
    </row>
    <row r="74" spans="1:18" ht="171.75" customHeight="1">
      <c r="A74" s="13" t="s">
        <v>173</v>
      </c>
      <c r="B74" s="241"/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4">
        <v>0</v>
      </c>
    </row>
    <row r="75" spans="1:18" ht="83.25" customHeight="1">
      <c r="A75" s="13" t="s">
        <v>94</v>
      </c>
      <c r="B75" s="241"/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4">
        <v>0</v>
      </c>
    </row>
    <row r="76" spans="1:18" ht="75" customHeight="1">
      <c r="A76" s="13" t="s">
        <v>211</v>
      </c>
      <c r="B76" s="241"/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4">
        <v>0</v>
      </c>
    </row>
    <row r="77" spans="1:18" ht="84.75" customHeight="1">
      <c r="A77" s="13" t="s">
        <v>26</v>
      </c>
      <c r="B77" s="241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4">
        <v>0</v>
      </c>
    </row>
    <row r="78" spans="1:18" ht="75" customHeight="1">
      <c r="A78" s="13" t="s">
        <v>28</v>
      </c>
      <c r="B78" s="241"/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4">
        <v>0</v>
      </c>
    </row>
    <row r="79" spans="1:18" ht="87" customHeight="1">
      <c r="A79" s="13" t="s">
        <v>212</v>
      </c>
      <c r="B79" s="241"/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4">
        <v>0</v>
      </c>
    </row>
    <row r="80" spans="1:18" ht="63" customHeight="1">
      <c r="A80" s="123" t="s">
        <v>213</v>
      </c>
      <c r="B80" s="241"/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4">
        <v>0</v>
      </c>
    </row>
    <row r="81" spans="1:18" ht="75">
      <c r="A81" s="13" t="s">
        <v>214</v>
      </c>
      <c r="B81" s="241"/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4">
        <v>0</v>
      </c>
    </row>
    <row r="82" spans="1:18" ht="60">
      <c r="A82" s="13" t="s">
        <v>216</v>
      </c>
      <c r="B82" s="241"/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4">
        <v>0</v>
      </c>
    </row>
    <row r="83" spans="1:18" ht="75">
      <c r="A83" s="13" t="s">
        <v>217</v>
      </c>
      <c r="B83" s="241"/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4">
        <v>0</v>
      </c>
    </row>
    <row r="84" spans="1:18" ht="60">
      <c r="A84" s="13" t="s">
        <v>218</v>
      </c>
      <c r="B84" s="241"/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4">
        <v>0</v>
      </c>
    </row>
    <row r="85" spans="1:18" ht="87" customHeight="1">
      <c r="A85" s="13" t="s">
        <v>219</v>
      </c>
      <c r="B85" s="241"/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4">
        <v>0</v>
      </c>
    </row>
    <row r="86" spans="1:18" ht="62.25" customHeight="1">
      <c r="A86" s="13" t="s">
        <v>220</v>
      </c>
      <c r="B86" s="241"/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4">
        <v>0</v>
      </c>
    </row>
    <row r="87" spans="1:18" ht="73.5" customHeight="1">
      <c r="A87" s="13" t="s">
        <v>30</v>
      </c>
      <c r="B87" s="241"/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4">
        <v>0</v>
      </c>
    </row>
    <row r="88" spans="1:18" ht="57" customHeight="1">
      <c r="A88" s="13" t="s">
        <v>31</v>
      </c>
      <c r="B88" s="241"/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4">
        <v>0</v>
      </c>
    </row>
    <row r="89" spans="1:18" ht="75">
      <c r="A89" s="13" t="s">
        <v>221</v>
      </c>
      <c r="B89" s="241"/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4">
        <v>0</v>
      </c>
    </row>
    <row r="90" spans="1:18" ht="75.75" customHeight="1">
      <c r="A90" s="13" t="s">
        <v>222</v>
      </c>
      <c r="B90" s="241"/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4">
        <v>0</v>
      </c>
    </row>
    <row r="91" spans="1:18" ht="75">
      <c r="A91" s="13" t="s">
        <v>174</v>
      </c>
      <c r="B91" s="241"/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4">
        <v>0</v>
      </c>
    </row>
    <row r="92" spans="1:18" ht="70.5" customHeight="1">
      <c r="A92" s="13" t="s">
        <v>175</v>
      </c>
      <c r="B92" s="241"/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4">
        <v>0</v>
      </c>
    </row>
    <row r="93" spans="1:18" ht="83.25" customHeight="1">
      <c r="A93" s="24" t="s">
        <v>228</v>
      </c>
      <c r="B93" s="241"/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4">
        <v>0</v>
      </c>
    </row>
    <row r="94" spans="1:18" ht="94.5" customHeight="1">
      <c r="A94" s="51" t="s">
        <v>229</v>
      </c>
      <c r="B94" s="241"/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4">
        <v>0</v>
      </c>
    </row>
    <row r="95" spans="1:18" ht="76.5" customHeight="1">
      <c r="A95" s="51" t="s">
        <v>72</v>
      </c>
      <c r="B95" s="241"/>
      <c r="C95" s="96">
        <v>31.19</v>
      </c>
      <c r="D95" s="96">
        <v>0</v>
      </c>
      <c r="E95" s="96">
        <v>31.19</v>
      </c>
      <c r="F95" s="96">
        <v>0</v>
      </c>
      <c r="G95" s="96">
        <v>0</v>
      </c>
      <c r="H95" s="96">
        <v>31.19</v>
      </c>
      <c r="I95" s="96">
        <v>16</v>
      </c>
      <c r="J95" s="96">
        <v>0</v>
      </c>
      <c r="K95" s="96">
        <v>16</v>
      </c>
      <c r="L95" s="96">
        <v>0</v>
      </c>
      <c r="M95" s="96">
        <v>0</v>
      </c>
      <c r="N95" s="96">
        <v>16</v>
      </c>
      <c r="O95" s="96">
        <v>0</v>
      </c>
      <c r="P95" s="96">
        <v>16</v>
      </c>
      <c r="Q95" s="96">
        <v>0</v>
      </c>
      <c r="R95" s="98">
        <v>0</v>
      </c>
    </row>
    <row r="96" spans="1:18" ht="66.75" customHeight="1">
      <c r="A96" s="24" t="s">
        <v>176</v>
      </c>
      <c r="B96" s="241"/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4">
        <v>0</v>
      </c>
    </row>
    <row r="97" spans="1:18" ht="69" customHeight="1">
      <c r="A97" s="24" t="s">
        <v>230</v>
      </c>
      <c r="B97" s="241"/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4">
        <v>0</v>
      </c>
    </row>
    <row r="98" spans="1:26" s="42" customFormat="1" ht="93.75" customHeight="1">
      <c r="A98" s="51" t="s">
        <v>231</v>
      </c>
      <c r="B98" s="241"/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4">
        <v>0</v>
      </c>
      <c r="S98" s="48"/>
      <c r="T98" s="48"/>
      <c r="U98" s="48"/>
      <c r="V98" s="48"/>
      <c r="W98" s="48"/>
      <c r="X98" s="48"/>
      <c r="Y98" s="48"/>
      <c r="Z98" s="48"/>
    </row>
    <row r="99" spans="1:18" ht="76.5" customHeight="1">
      <c r="A99" s="24" t="s">
        <v>177</v>
      </c>
      <c r="B99" s="241"/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4">
        <v>0</v>
      </c>
    </row>
    <row r="100" spans="1:18" ht="63.75" customHeight="1">
      <c r="A100" s="24" t="s">
        <v>232</v>
      </c>
      <c r="B100" s="241"/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4">
        <v>0</v>
      </c>
    </row>
    <row r="101" spans="1:18" ht="71.25" customHeight="1">
      <c r="A101" s="24" t="s">
        <v>51</v>
      </c>
      <c r="B101" s="241"/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4">
        <v>0</v>
      </c>
    </row>
    <row r="102" spans="1:18" ht="78" customHeight="1">
      <c r="A102" s="24" t="s">
        <v>233</v>
      </c>
      <c r="B102" s="241"/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4">
        <v>0</v>
      </c>
    </row>
    <row r="103" spans="1:18" ht="162.75" customHeight="1">
      <c r="A103" s="24" t="s">
        <v>234</v>
      </c>
      <c r="B103" s="241"/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4">
        <v>0</v>
      </c>
    </row>
    <row r="104" spans="1:26" s="42" customFormat="1" ht="72.75" customHeight="1">
      <c r="A104" s="91" t="s">
        <v>295</v>
      </c>
      <c r="B104" s="241"/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66">
        <v>0</v>
      </c>
      <c r="S104" s="46"/>
      <c r="T104" s="46"/>
      <c r="U104" s="46"/>
      <c r="V104" s="46"/>
      <c r="W104" s="46"/>
      <c r="X104" s="46"/>
      <c r="Y104" s="46"/>
      <c r="Z104" s="46"/>
    </row>
    <row r="105" spans="1:18" ht="63.75" customHeight="1">
      <c r="A105" s="92" t="s">
        <v>52</v>
      </c>
      <c r="B105" s="241"/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4">
        <v>0</v>
      </c>
    </row>
    <row r="106" spans="1:18" ht="63.75" customHeight="1">
      <c r="A106" s="24" t="s">
        <v>296</v>
      </c>
      <c r="B106" s="241"/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4">
        <v>0</v>
      </c>
    </row>
    <row r="107" spans="1:18" ht="75.75" customHeight="1">
      <c r="A107" s="24" t="s">
        <v>178</v>
      </c>
      <c r="B107" s="241"/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4">
        <v>0</v>
      </c>
    </row>
    <row r="108" spans="1:18" ht="93" customHeight="1">
      <c r="A108" s="122" t="s">
        <v>297</v>
      </c>
      <c r="B108" s="241"/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4">
        <v>0</v>
      </c>
    </row>
    <row r="109" spans="1:18" ht="61.5" customHeight="1">
      <c r="A109" s="51" t="s">
        <v>27</v>
      </c>
      <c r="B109" s="241"/>
      <c r="C109" s="50">
        <v>27.99</v>
      </c>
      <c r="D109" s="50">
        <v>0</v>
      </c>
      <c r="E109" s="50">
        <v>27.99</v>
      </c>
      <c r="F109" s="50">
        <v>0</v>
      </c>
      <c r="G109" s="50">
        <v>0</v>
      </c>
      <c r="H109" s="50">
        <v>27.99</v>
      </c>
      <c r="I109" s="50">
        <v>19.23</v>
      </c>
      <c r="J109" s="50">
        <v>18.26</v>
      </c>
      <c r="K109" s="50">
        <v>0.97</v>
      </c>
      <c r="L109" s="50">
        <v>0</v>
      </c>
      <c r="M109" s="50">
        <v>0</v>
      </c>
      <c r="N109" s="50">
        <v>19.22</v>
      </c>
      <c r="O109" s="50">
        <v>18.26</v>
      </c>
      <c r="P109" s="50">
        <v>0.96</v>
      </c>
      <c r="Q109" s="50">
        <v>0</v>
      </c>
      <c r="R109" s="75">
        <v>0</v>
      </c>
    </row>
    <row r="110" spans="1:18" ht="60.75" customHeight="1">
      <c r="A110" s="24" t="s">
        <v>298</v>
      </c>
      <c r="B110" s="241"/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4">
        <v>0</v>
      </c>
    </row>
    <row r="111" spans="1:18" ht="102" customHeight="1">
      <c r="A111" s="24" t="s">
        <v>179</v>
      </c>
      <c r="B111" s="241"/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4">
        <v>0</v>
      </c>
    </row>
    <row r="112" spans="1:18" ht="100.5" customHeight="1">
      <c r="A112" s="24" t="s">
        <v>180</v>
      </c>
      <c r="B112" s="241"/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4">
        <v>0</v>
      </c>
    </row>
    <row r="113" spans="1:18" ht="63.75" customHeight="1">
      <c r="A113" s="24" t="s">
        <v>95</v>
      </c>
      <c r="B113" s="241"/>
      <c r="C113" s="50">
        <v>1</v>
      </c>
      <c r="D113" s="12">
        <v>0</v>
      </c>
      <c r="E113" s="50">
        <v>1</v>
      </c>
      <c r="F113" s="12">
        <v>0</v>
      </c>
      <c r="G113" s="12">
        <v>0</v>
      </c>
      <c r="H113" s="50">
        <v>1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4">
        <v>0</v>
      </c>
    </row>
    <row r="114" spans="1:18" ht="63.75" customHeight="1">
      <c r="A114" s="24" t="s">
        <v>299</v>
      </c>
      <c r="B114" s="241"/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4">
        <v>0</v>
      </c>
    </row>
    <row r="115" spans="1:18" ht="72.75" customHeight="1">
      <c r="A115" s="24" t="s">
        <v>0</v>
      </c>
      <c r="B115" s="241"/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4">
        <v>0</v>
      </c>
    </row>
    <row r="116" spans="1:18" ht="51" customHeight="1">
      <c r="A116" s="24" t="s">
        <v>1</v>
      </c>
      <c r="B116" s="241"/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4">
        <v>0</v>
      </c>
    </row>
    <row r="117" spans="1:18" ht="76.5" customHeight="1">
      <c r="A117" s="24" t="s">
        <v>181</v>
      </c>
      <c r="B117" s="241"/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4">
        <v>0</v>
      </c>
    </row>
    <row r="118" spans="1:18" ht="63.75" customHeight="1">
      <c r="A118" s="24" t="s">
        <v>182</v>
      </c>
      <c r="B118" s="241"/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4">
        <v>0</v>
      </c>
    </row>
    <row r="119" spans="1:18" ht="76.5" customHeight="1">
      <c r="A119" s="24" t="s">
        <v>2</v>
      </c>
      <c r="B119" s="241"/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4">
        <v>0</v>
      </c>
    </row>
    <row r="120" spans="1:18" ht="63.75" customHeight="1">
      <c r="A120" s="24" t="s">
        <v>77</v>
      </c>
      <c r="B120" s="241"/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4">
        <v>0</v>
      </c>
    </row>
    <row r="121" spans="1:18" ht="89.25" customHeight="1">
      <c r="A121" s="24" t="s">
        <v>3</v>
      </c>
      <c r="B121" s="241"/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4">
        <v>0</v>
      </c>
    </row>
    <row r="122" spans="1:18" ht="76.5" customHeight="1">
      <c r="A122" s="24" t="s">
        <v>4</v>
      </c>
      <c r="B122" s="241"/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4">
        <v>0</v>
      </c>
    </row>
    <row r="123" spans="1:18" ht="81.75" customHeight="1">
      <c r="A123" s="24" t="s">
        <v>183</v>
      </c>
      <c r="B123" s="241"/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4">
        <v>0</v>
      </c>
    </row>
    <row r="124" spans="1:18" ht="76.5" customHeight="1">
      <c r="A124" s="24" t="s">
        <v>184</v>
      </c>
      <c r="B124" s="241"/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4">
        <v>0</v>
      </c>
    </row>
    <row r="125" spans="1:18" ht="83.25" customHeight="1">
      <c r="A125" s="24" t="s">
        <v>5</v>
      </c>
      <c r="B125" s="241"/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4">
        <v>0</v>
      </c>
    </row>
    <row r="126" spans="1:18" ht="63.75" customHeight="1">
      <c r="A126" s="24" t="s">
        <v>185</v>
      </c>
      <c r="B126" s="241"/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4">
        <v>0</v>
      </c>
    </row>
    <row r="127" spans="1:18" ht="81.75" customHeight="1">
      <c r="A127" s="51" t="s">
        <v>6</v>
      </c>
      <c r="B127" s="241"/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</row>
    <row r="128" spans="1:18" ht="69" customHeight="1">
      <c r="A128" s="24" t="s">
        <v>186</v>
      </c>
      <c r="B128" s="241"/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</row>
    <row r="129" spans="1:18" ht="89.25" customHeight="1">
      <c r="A129" s="51" t="s">
        <v>7</v>
      </c>
      <c r="B129" s="241"/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4">
        <v>0</v>
      </c>
    </row>
    <row r="130" spans="1:18" ht="76.5" customHeight="1">
      <c r="A130" s="24" t="s">
        <v>188</v>
      </c>
      <c r="B130" s="241"/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4">
        <v>0</v>
      </c>
    </row>
    <row r="131" spans="1:18" ht="109.5" customHeight="1">
      <c r="A131" s="115" t="s">
        <v>8</v>
      </c>
      <c r="B131" s="241"/>
      <c r="C131" s="96">
        <v>0</v>
      </c>
      <c r="D131" s="96"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7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</row>
    <row r="132" spans="1:18" ht="90" customHeight="1">
      <c r="A132" s="23" t="s">
        <v>73</v>
      </c>
      <c r="B132" s="241"/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f>C132</f>
        <v>0</v>
      </c>
      <c r="I132" s="12">
        <f>K132</f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f>P132</f>
        <v>0</v>
      </c>
      <c r="O132" s="12">
        <v>0</v>
      </c>
      <c r="P132" s="12">
        <f>I132</f>
        <v>0</v>
      </c>
      <c r="Q132" s="12">
        <v>0</v>
      </c>
      <c r="R132" s="14">
        <v>0</v>
      </c>
    </row>
    <row r="133" spans="1:18" ht="84.75" customHeight="1">
      <c r="A133" s="23" t="s">
        <v>189</v>
      </c>
      <c r="B133" s="241"/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4">
        <v>0</v>
      </c>
    </row>
    <row r="134" spans="1:18" ht="101.25" customHeight="1">
      <c r="A134" s="23" t="s">
        <v>96</v>
      </c>
      <c r="B134" s="241"/>
      <c r="C134" s="12">
        <v>0.6</v>
      </c>
      <c r="D134" s="12">
        <v>0</v>
      </c>
      <c r="E134" s="12">
        <v>0.6</v>
      </c>
      <c r="F134" s="12">
        <v>0</v>
      </c>
      <c r="G134" s="12">
        <v>0</v>
      </c>
      <c r="H134" s="12">
        <v>0.6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4">
        <v>0</v>
      </c>
    </row>
    <row r="135" spans="1:18" ht="69.75" customHeight="1">
      <c r="A135" s="23" t="s">
        <v>74</v>
      </c>
      <c r="B135" s="241"/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f>C135</f>
        <v>0</v>
      </c>
      <c r="I135" s="12">
        <f>K135</f>
        <v>0</v>
      </c>
      <c r="J135" s="12">
        <v>0</v>
      </c>
      <c r="K135" s="12">
        <f>E135</f>
        <v>0</v>
      </c>
      <c r="L135" s="12">
        <v>0</v>
      </c>
      <c r="M135" s="12">
        <v>0</v>
      </c>
      <c r="N135" s="12">
        <f>P135</f>
        <v>0</v>
      </c>
      <c r="O135" s="12">
        <v>0</v>
      </c>
      <c r="P135" s="12">
        <f>I135</f>
        <v>0</v>
      </c>
      <c r="Q135" s="12">
        <v>0</v>
      </c>
      <c r="R135" s="14">
        <v>0</v>
      </c>
    </row>
    <row r="136" spans="1:18" ht="48" customHeight="1">
      <c r="A136" s="23" t="s">
        <v>33</v>
      </c>
      <c r="B136" s="241"/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4">
        <v>0</v>
      </c>
    </row>
    <row r="137" spans="1:18" ht="52.5" customHeight="1">
      <c r="A137" s="89" t="s">
        <v>9</v>
      </c>
      <c r="B137" s="241"/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66">
        <v>0</v>
      </c>
    </row>
    <row r="138" spans="1:18" ht="52.5" customHeight="1">
      <c r="A138" s="51" t="s">
        <v>10</v>
      </c>
      <c r="B138" s="241"/>
      <c r="C138" s="121">
        <v>0</v>
      </c>
      <c r="D138" s="12">
        <v>0</v>
      </c>
      <c r="E138" s="121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</row>
    <row r="139" spans="1:18" ht="98.25" customHeight="1">
      <c r="A139" s="89" t="s">
        <v>11</v>
      </c>
      <c r="B139" s="241"/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</row>
    <row r="140" spans="1:18" ht="63.75" customHeight="1" thickBot="1">
      <c r="A140" s="51" t="s">
        <v>12</v>
      </c>
      <c r="B140" s="241"/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</row>
    <row r="141" spans="1:18" ht="32.25" customHeight="1" thickBot="1">
      <c r="A141" s="49" t="s">
        <v>142</v>
      </c>
      <c r="B141" s="273"/>
      <c r="C141" s="104">
        <f>C52+C53+C54+C55+C56+C57+C58+C59+C60+C61+C62+C63+C64+C65+C66+C67+C68+C69+C70+C71+C72+C73+C74+C75+C76+C77+C78+C79+C80+C81+C82+C83+C84+C85+C86+C87+C88+C89+C90+C91+C92+C93+C94+C95+C96+C97+C98+C99+C100+C101+C102+C103+C104+C105+C106+C107+C108+C109+C110+C111+C112+C113+C114+C115+C116+C117+C118+C119+C120+C121+C122+C123+C124+C125+C126+C127+C128+C129+C130+C131+C132+C133+C134+C135+C136+C137+C138+C139+C140</f>
        <v>151.81</v>
      </c>
      <c r="D141" s="104">
        <f aca="true" t="shared" si="5" ref="D141:R141">D52+D53+D54+D55+D56+D57+D58+D59+D60+D61+D62+D63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</f>
        <v>86.08</v>
      </c>
      <c r="E141" s="104">
        <f t="shared" si="5"/>
        <v>65.72999999999999</v>
      </c>
      <c r="F141" s="104">
        <f t="shared" si="5"/>
        <v>0</v>
      </c>
      <c r="G141" s="104">
        <f t="shared" si="5"/>
        <v>0</v>
      </c>
      <c r="H141" s="104">
        <f t="shared" si="5"/>
        <v>151.81</v>
      </c>
      <c r="I141" s="104">
        <f t="shared" si="5"/>
        <v>97.83</v>
      </c>
      <c r="J141" s="104">
        <f t="shared" si="5"/>
        <v>77.72</v>
      </c>
      <c r="K141" s="104">
        <f t="shared" si="5"/>
        <v>20.11</v>
      </c>
      <c r="L141" s="104">
        <f t="shared" si="5"/>
        <v>0</v>
      </c>
      <c r="M141" s="104">
        <f t="shared" si="5"/>
        <v>0</v>
      </c>
      <c r="N141" s="104">
        <f t="shared" si="5"/>
        <v>43.19</v>
      </c>
      <c r="O141" s="104">
        <f t="shared" si="5"/>
        <v>25.830000000000002</v>
      </c>
      <c r="P141" s="104">
        <f t="shared" si="5"/>
        <v>17.36</v>
      </c>
      <c r="Q141" s="104">
        <f t="shared" si="5"/>
        <v>0</v>
      </c>
      <c r="R141" s="104">
        <f t="shared" si="5"/>
        <v>0</v>
      </c>
    </row>
    <row r="142" spans="1:18" ht="25.5" customHeight="1" thickBot="1">
      <c r="A142" s="236" t="s">
        <v>70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8"/>
    </row>
    <row r="143" spans="1:18" ht="75">
      <c r="A143" s="117" t="s">
        <v>75</v>
      </c>
      <c r="B143" s="286" t="s">
        <v>68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62">
        <v>0</v>
      </c>
    </row>
    <row r="144" spans="1:22" ht="60">
      <c r="A144" s="51" t="s">
        <v>13</v>
      </c>
      <c r="B144" s="287"/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47">
        <v>0</v>
      </c>
      <c r="U144" s="189"/>
      <c r="V144" s="189"/>
    </row>
    <row r="145" spans="1:22" ht="60">
      <c r="A145" s="51" t="s">
        <v>76</v>
      </c>
      <c r="B145" s="287"/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47">
        <v>0</v>
      </c>
      <c r="V145" s="120"/>
    </row>
    <row r="146" spans="1:22" ht="60">
      <c r="A146" s="51" t="s">
        <v>37</v>
      </c>
      <c r="B146" s="287"/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45">
        <v>0</v>
      </c>
      <c r="J146" s="45">
        <v>0</v>
      </c>
      <c r="K146" s="45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47">
        <v>0</v>
      </c>
      <c r="U146" s="189"/>
      <c r="V146" s="189"/>
    </row>
    <row r="147" spans="1:18" ht="75">
      <c r="A147" s="51" t="s">
        <v>57</v>
      </c>
      <c r="B147" s="287"/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45">
        <v>0</v>
      </c>
      <c r="J147" s="45">
        <v>0</v>
      </c>
      <c r="K147" s="45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47">
        <v>0</v>
      </c>
    </row>
    <row r="148" spans="1:18" ht="92.25" customHeight="1">
      <c r="A148" s="51" t="s">
        <v>58</v>
      </c>
      <c r="B148" s="287"/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45">
        <v>0</v>
      </c>
      <c r="J148" s="45">
        <v>0</v>
      </c>
      <c r="K148" s="45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47">
        <v>0</v>
      </c>
    </row>
    <row r="149" spans="1:18" ht="90" customHeight="1">
      <c r="A149" s="51" t="s">
        <v>39</v>
      </c>
      <c r="B149" s="287"/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45">
        <v>0</v>
      </c>
      <c r="J149" s="45">
        <v>0</v>
      </c>
      <c r="K149" s="45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47">
        <v>0</v>
      </c>
    </row>
    <row r="150" spans="1:18" ht="76.5" customHeight="1">
      <c r="A150" s="51" t="s">
        <v>97</v>
      </c>
      <c r="B150" s="287"/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47">
        <v>0</v>
      </c>
    </row>
    <row r="151" spans="1:18" ht="92.25" customHeight="1">
      <c r="A151" s="51" t="s">
        <v>40</v>
      </c>
      <c r="B151" s="287"/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45">
        <v>0</v>
      </c>
      <c r="J151" s="45">
        <v>0</v>
      </c>
      <c r="K151" s="45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47">
        <v>0</v>
      </c>
    </row>
    <row r="152" spans="1:18" ht="84.75" customHeight="1">
      <c r="A152" s="51" t="s">
        <v>91</v>
      </c>
      <c r="B152" s="287"/>
      <c r="C152" s="94">
        <v>0</v>
      </c>
      <c r="D152" s="94">
        <v>0</v>
      </c>
      <c r="E152" s="94">
        <v>0</v>
      </c>
      <c r="F152" s="94">
        <v>0</v>
      </c>
      <c r="G152" s="94">
        <v>0</v>
      </c>
      <c r="H152" s="94">
        <v>0</v>
      </c>
      <c r="I152" s="82">
        <v>0</v>
      </c>
      <c r="J152" s="82">
        <v>0</v>
      </c>
      <c r="K152" s="82">
        <v>0</v>
      </c>
      <c r="L152" s="9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5">
        <v>0</v>
      </c>
    </row>
    <row r="153" spans="1:18" ht="92.25" customHeight="1">
      <c r="A153" s="51" t="s">
        <v>79</v>
      </c>
      <c r="B153" s="287"/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45">
        <v>0</v>
      </c>
      <c r="J153" s="45">
        <v>0</v>
      </c>
      <c r="K153" s="45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47">
        <v>0</v>
      </c>
    </row>
    <row r="154" spans="1:18" ht="84.75" customHeight="1">
      <c r="A154" s="51" t="s">
        <v>78</v>
      </c>
      <c r="B154" s="287"/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45">
        <v>0</v>
      </c>
      <c r="J154" s="45">
        <v>0</v>
      </c>
      <c r="K154" s="45">
        <v>0</v>
      </c>
      <c r="L154" s="28">
        <v>0</v>
      </c>
      <c r="M154" s="28">
        <v>0</v>
      </c>
      <c r="N154" s="105">
        <v>0</v>
      </c>
      <c r="O154" s="28">
        <v>0</v>
      </c>
      <c r="P154" s="28">
        <f>K154</f>
        <v>0</v>
      </c>
      <c r="Q154" s="28">
        <v>0</v>
      </c>
      <c r="R154" s="47">
        <v>0</v>
      </c>
    </row>
    <row r="155" spans="1:18" ht="92.25" customHeight="1">
      <c r="A155" s="51" t="s">
        <v>41</v>
      </c>
      <c r="B155" s="287"/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45">
        <v>0</v>
      </c>
      <c r="J155" s="45">
        <v>0</v>
      </c>
      <c r="K155" s="45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47">
        <v>0</v>
      </c>
    </row>
    <row r="156" spans="1:18" ht="84.75" customHeight="1">
      <c r="A156" s="51" t="s">
        <v>190</v>
      </c>
      <c r="B156" s="287"/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45">
        <v>0</v>
      </c>
      <c r="J156" s="45">
        <v>0</v>
      </c>
      <c r="K156" s="45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47">
        <v>0</v>
      </c>
    </row>
    <row r="157" spans="1:18" ht="92.25" customHeight="1">
      <c r="A157" s="51" t="s">
        <v>80</v>
      </c>
      <c r="B157" s="287"/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45">
        <v>0</v>
      </c>
      <c r="J157" s="45">
        <v>0</v>
      </c>
      <c r="K157" s="45">
        <f>H157</f>
        <v>0</v>
      </c>
      <c r="L157" s="28">
        <v>0</v>
      </c>
      <c r="M157" s="28">
        <v>0</v>
      </c>
      <c r="N157" s="28">
        <f>P157</f>
        <v>0</v>
      </c>
      <c r="O157" s="28">
        <v>0</v>
      </c>
      <c r="P157" s="28">
        <f>K157</f>
        <v>0</v>
      </c>
      <c r="Q157" s="28">
        <v>0</v>
      </c>
      <c r="R157" s="47">
        <v>0</v>
      </c>
    </row>
    <row r="158" spans="1:18" ht="76.5" customHeight="1">
      <c r="A158" s="51" t="s">
        <v>98</v>
      </c>
      <c r="B158" s="287"/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47">
        <v>0</v>
      </c>
    </row>
    <row r="159" spans="1:18" ht="89.25" customHeight="1">
      <c r="A159" s="51" t="s">
        <v>82</v>
      </c>
      <c r="B159" s="287"/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45">
        <f>K159</f>
        <v>0</v>
      </c>
      <c r="J159" s="45">
        <v>0</v>
      </c>
      <c r="K159" s="45">
        <f>H159</f>
        <v>0</v>
      </c>
      <c r="L159" s="28">
        <v>0</v>
      </c>
      <c r="M159" s="28">
        <v>0</v>
      </c>
      <c r="N159" s="28">
        <f>P159</f>
        <v>0</v>
      </c>
      <c r="O159" s="28">
        <v>0</v>
      </c>
      <c r="P159" s="28">
        <f>K159</f>
        <v>0</v>
      </c>
      <c r="Q159" s="28">
        <v>0</v>
      </c>
      <c r="R159" s="47">
        <v>0</v>
      </c>
    </row>
    <row r="160" spans="1:18" ht="75.75" customHeight="1">
      <c r="A160" s="90" t="s">
        <v>111</v>
      </c>
      <c r="B160" s="287"/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47">
        <v>0</v>
      </c>
    </row>
    <row r="161" spans="1:18" ht="89.25" customHeight="1">
      <c r="A161" s="90" t="s">
        <v>112</v>
      </c>
      <c r="B161" s="287"/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45">
        <v>0</v>
      </c>
      <c r="I161" s="45">
        <v>0</v>
      </c>
      <c r="J161" s="45">
        <v>0</v>
      </c>
      <c r="K161" s="45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47">
        <v>0</v>
      </c>
    </row>
    <row r="162" spans="1:18" ht="75.75" customHeight="1">
      <c r="A162" s="90" t="s">
        <v>14</v>
      </c>
      <c r="B162" s="287"/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45">
        <v>0</v>
      </c>
      <c r="J162" s="45">
        <v>0</v>
      </c>
      <c r="K162" s="45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47">
        <v>0</v>
      </c>
    </row>
    <row r="163" spans="1:18" ht="93" customHeight="1">
      <c r="A163" s="90" t="s">
        <v>113</v>
      </c>
      <c r="B163" s="287"/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</row>
    <row r="164" spans="1:18" ht="75.75" customHeight="1">
      <c r="A164" s="90" t="s">
        <v>15</v>
      </c>
      <c r="B164" s="287"/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</row>
    <row r="165" spans="1:18" ht="93" customHeight="1">
      <c r="A165" s="90" t="s">
        <v>114</v>
      </c>
      <c r="B165" s="287"/>
      <c r="C165" s="28">
        <v>4.48</v>
      </c>
      <c r="D165" s="28">
        <v>0</v>
      </c>
      <c r="E165" s="28">
        <v>4.48</v>
      </c>
      <c r="F165" s="28">
        <v>0</v>
      </c>
      <c r="G165" s="28">
        <v>0</v>
      </c>
      <c r="H165" s="28">
        <v>2.46</v>
      </c>
      <c r="I165" s="28">
        <v>2.46</v>
      </c>
      <c r="J165" s="28">
        <v>0</v>
      </c>
      <c r="K165" s="28">
        <v>2.46</v>
      </c>
      <c r="L165" s="28">
        <v>0</v>
      </c>
      <c r="M165" s="28">
        <v>0</v>
      </c>
      <c r="N165" s="28">
        <v>2.46</v>
      </c>
      <c r="O165" s="28">
        <v>0</v>
      </c>
      <c r="P165" s="28">
        <v>2.46</v>
      </c>
      <c r="Q165" s="28">
        <v>0</v>
      </c>
      <c r="R165" s="28">
        <v>0</v>
      </c>
    </row>
    <row r="166" spans="1:18" ht="75.75" customHeight="1">
      <c r="A166" s="90" t="s">
        <v>16</v>
      </c>
      <c r="B166" s="287"/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</row>
    <row r="167" spans="1:18" ht="90" customHeight="1">
      <c r="A167" s="90" t="s">
        <v>115</v>
      </c>
      <c r="B167" s="287"/>
      <c r="C167" s="28">
        <v>3.92</v>
      </c>
      <c r="D167" s="28">
        <v>0</v>
      </c>
      <c r="E167" s="28">
        <v>3.92</v>
      </c>
      <c r="F167" s="28">
        <v>0</v>
      </c>
      <c r="G167" s="28">
        <v>0</v>
      </c>
      <c r="H167" s="28">
        <v>2.16</v>
      </c>
      <c r="I167" s="28">
        <v>2.15</v>
      </c>
      <c r="J167" s="28">
        <v>0</v>
      </c>
      <c r="K167" s="28">
        <v>2.15</v>
      </c>
      <c r="L167" s="28">
        <v>0</v>
      </c>
      <c r="M167" s="28">
        <v>0</v>
      </c>
      <c r="N167" s="28">
        <v>2.15</v>
      </c>
      <c r="O167" s="28">
        <v>0</v>
      </c>
      <c r="P167" s="28">
        <v>2.15</v>
      </c>
      <c r="Q167" s="28">
        <v>0</v>
      </c>
      <c r="R167" s="28">
        <v>0</v>
      </c>
    </row>
    <row r="168" spans="1:18" ht="84.75" customHeight="1">
      <c r="A168" s="90" t="s">
        <v>17</v>
      </c>
      <c r="B168" s="287"/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</row>
    <row r="169" spans="1:18" ht="69" customHeight="1">
      <c r="A169" s="51" t="s">
        <v>116</v>
      </c>
      <c r="B169" s="287"/>
      <c r="C169" s="107">
        <v>2.25</v>
      </c>
      <c r="D169" s="107">
        <v>0</v>
      </c>
      <c r="E169" s="107">
        <v>2.25</v>
      </c>
      <c r="F169" s="107">
        <v>0</v>
      </c>
      <c r="G169" s="107">
        <v>0</v>
      </c>
      <c r="H169" s="107">
        <v>2.25</v>
      </c>
      <c r="I169" s="107">
        <v>0</v>
      </c>
      <c r="J169" s="107">
        <v>0</v>
      </c>
      <c r="K169" s="107">
        <v>0</v>
      </c>
      <c r="L169" s="107">
        <v>0</v>
      </c>
      <c r="M169" s="107">
        <v>0</v>
      </c>
      <c r="N169" s="107">
        <v>0</v>
      </c>
      <c r="O169" s="107">
        <v>0</v>
      </c>
      <c r="P169" s="107">
        <v>0</v>
      </c>
      <c r="Q169" s="107">
        <v>0</v>
      </c>
      <c r="R169" s="108">
        <v>0</v>
      </c>
    </row>
    <row r="170" spans="1:21" ht="96.75" customHeight="1">
      <c r="A170" s="228" t="s">
        <v>81</v>
      </c>
      <c r="B170" s="287"/>
      <c r="C170" s="107">
        <v>60</v>
      </c>
      <c r="D170" s="107">
        <v>0</v>
      </c>
      <c r="E170" s="107">
        <v>60</v>
      </c>
      <c r="F170" s="107">
        <v>0</v>
      </c>
      <c r="G170" s="107">
        <v>0</v>
      </c>
      <c r="H170" s="107">
        <v>69.33</v>
      </c>
      <c r="I170" s="107">
        <v>60</v>
      </c>
      <c r="J170" s="107">
        <v>0</v>
      </c>
      <c r="K170" s="107">
        <v>60</v>
      </c>
      <c r="L170" s="107">
        <v>0</v>
      </c>
      <c r="M170" s="107">
        <v>0</v>
      </c>
      <c r="N170" s="107">
        <v>3.8</v>
      </c>
      <c r="O170" s="107">
        <v>0</v>
      </c>
      <c r="P170" s="107">
        <v>3.8</v>
      </c>
      <c r="Q170" s="107">
        <v>0</v>
      </c>
      <c r="R170" s="108">
        <v>0</v>
      </c>
      <c r="U170" s="120"/>
    </row>
    <row r="171" spans="1:21" ht="79.5" customHeight="1">
      <c r="A171" s="118" t="s">
        <v>18</v>
      </c>
      <c r="B171" s="287"/>
      <c r="C171" s="109">
        <v>1.27</v>
      </c>
      <c r="D171" s="109">
        <v>0</v>
      </c>
      <c r="E171" s="109">
        <v>1.27</v>
      </c>
      <c r="F171" s="109">
        <v>0</v>
      </c>
      <c r="G171" s="109">
        <v>0</v>
      </c>
      <c r="H171" s="109">
        <v>1.27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09">
        <v>0</v>
      </c>
      <c r="Q171" s="109">
        <v>0</v>
      </c>
      <c r="R171" s="110">
        <v>0</v>
      </c>
      <c r="U171" s="120"/>
    </row>
    <row r="172" spans="1:18" ht="66" customHeight="1">
      <c r="A172" s="118" t="s">
        <v>19</v>
      </c>
      <c r="B172" s="287"/>
      <c r="C172" s="54">
        <v>4</v>
      </c>
      <c r="D172" s="54">
        <v>0</v>
      </c>
      <c r="E172" s="54">
        <v>4</v>
      </c>
      <c r="F172" s="10">
        <v>0</v>
      </c>
      <c r="G172" s="10">
        <v>0</v>
      </c>
      <c r="H172" s="54">
        <v>4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31">
        <v>0</v>
      </c>
    </row>
    <row r="173" spans="1:18" ht="52.5" customHeight="1">
      <c r="A173" s="118" t="s">
        <v>126</v>
      </c>
      <c r="B173" s="287"/>
      <c r="C173" s="10">
        <v>0.42</v>
      </c>
      <c r="D173" s="10">
        <v>0</v>
      </c>
      <c r="E173" s="10">
        <v>0.42</v>
      </c>
      <c r="F173" s="10">
        <v>0</v>
      </c>
      <c r="G173" s="10">
        <v>0</v>
      </c>
      <c r="H173" s="10">
        <v>0.42</v>
      </c>
      <c r="I173" s="10">
        <v>0.32</v>
      </c>
      <c r="J173" s="10">
        <v>0</v>
      </c>
      <c r="K173" s="10">
        <v>0.32</v>
      </c>
      <c r="L173" s="10">
        <v>0</v>
      </c>
      <c r="M173" s="10">
        <v>0</v>
      </c>
      <c r="N173" s="10">
        <v>0.11</v>
      </c>
      <c r="O173" s="10">
        <v>0</v>
      </c>
      <c r="P173" s="10">
        <v>0.11</v>
      </c>
      <c r="Q173" s="10">
        <v>0</v>
      </c>
      <c r="R173" s="31">
        <v>0</v>
      </c>
    </row>
    <row r="174" spans="1:18" ht="51" customHeight="1">
      <c r="A174" s="118" t="s">
        <v>127</v>
      </c>
      <c r="B174" s="287"/>
      <c r="C174" s="10">
        <v>1.97</v>
      </c>
      <c r="D174" s="10">
        <v>0</v>
      </c>
      <c r="E174" s="10">
        <v>1.97</v>
      </c>
      <c r="F174" s="10">
        <v>0</v>
      </c>
      <c r="G174" s="10">
        <v>0</v>
      </c>
      <c r="H174" s="10">
        <v>1.97</v>
      </c>
      <c r="I174" s="10">
        <v>0.83</v>
      </c>
      <c r="J174" s="10">
        <v>0</v>
      </c>
      <c r="K174" s="10">
        <v>0.83</v>
      </c>
      <c r="L174" s="10">
        <v>0</v>
      </c>
      <c r="M174" s="10">
        <v>0</v>
      </c>
      <c r="N174" s="10">
        <v>0.83</v>
      </c>
      <c r="O174" s="10">
        <v>0</v>
      </c>
      <c r="P174" s="10">
        <v>0.83</v>
      </c>
      <c r="Q174" s="10">
        <v>0</v>
      </c>
      <c r="R174" s="31">
        <v>0</v>
      </c>
    </row>
    <row r="175" spans="1:18" ht="57.75" customHeight="1">
      <c r="A175" s="89" t="s">
        <v>117</v>
      </c>
      <c r="B175" s="287"/>
      <c r="C175" s="27">
        <v>54.63</v>
      </c>
      <c r="D175" s="27">
        <v>0</v>
      </c>
      <c r="E175" s="27">
        <v>54.63</v>
      </c>
      <c r="F175" s="27">
        <v>0</v>
      </c>
      <c r="G175" s="27">
        <v>0</v>
      </c>
      <c r="H175" s="27">
        <v>54.63</v>
      </c>
      <c r="I175" s="10">
        <v>35.58</v>
      </c>
      <c r="J175" s="10">
        <v>0</v>
      </c>
      <c r="K175" s="10">
        <v>35.58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31">
        <v>0</v>
      </c>
    </row>
    <row r="176" spans="1:18" ht="63" customHeight="1" thickBot="1">
      <c r="A176" s="23" t="s">
        <v>20</v>
      </c>
      <c r="B176" s="287"/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57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31">
        <v>0</v>
      </c>
    </row>
    <row r="177" spans="1:18" ht="28.5" customHeight="1" thickBot="1">
      <c r="A177" s="9" t="s">
        <v>143</v>
      </c>
      <c r="B177" s="288"/>
      <c r="C177" s="99">
        <f>C143+C144+C145+C146+C147+C148+C149+C150+C151+C152++C153+C154+C155+C156+C157+C158+C159+C160+C161+C162+C163+C164+C165+C166+C167+C168+C169++C170+C171+C172+C173+C174+C175+C176</f>
        <v>132.94</v>
      </c>
      <c r="D177" s="99">
        <f aca="true" t="shared" si="6" ref="D177:R177">D143+D144+D145+D146+D147+D148+D149+D150+D151+D152++D153+D154+D155+D156+D157+D158+D159+D160+D161+D162+D163+D164+D165+D166+D167+D168+D169++D170+D171+D172+D173+D174+D175+D176</f>
        <v>0</v>
      </c>
      <c r="E177" s="99">
        <f t="shared" si="6"/>
        <v>132.94</v>
      </c>
      <c r="F177" s="99">
        <f>F143+F144+F145+F146+F147+F148+F149+F150+F151+F152++F153+F154+F155+F156+F157+F158+F159+F160+F161+F162+F163+F164+F165+F166+F167+F168+F169++F170+F171+F172+F173+F174+F175+F176</f>
        <v>0</v>
      </c>
      <c r="G177" s="99">
        <f>G143+G144+G145+G146+G147+G148+G149+G150+G151+G152++G153+G154+G155+G156+G157+G158+G159+G160+G161+G162+G163+G164+G165+G166+G167+G168+G169++G170+G171+G172+G173+G174+G175+G176</f>
        <v>0</v>
      </c>
      <c r="H177" s="99">
        <f>H143+H144+H145+H146+H147+H148+H149+H150+H151+H152++H153+H154+H155+H156+H157+H158+H159+H160+H161+H162+H163+H164+H165+H166+H167+H168+H169++H170+H171+H172+H173+H174+H175+H176</f>
        <v>138.49</v>
      </c>
      <c r="I177" s="99">
        <f t="shared" si="6"/>
        <v>101.33999999999999</v>
      </c>
      <c r="J177" s="99">
        <f t="shared" si="6"/>
        <v>0</v>
      </c>
      <c r="K177" s="99">
        <f t="shared" si="6"/>
        <v>101.33999999999999</v>
      </c>
      <c r="L177" s="99">
        <f t="shared" si="6"/>
        <v>0</v>
      </c>
      <c r="M177" s="99">
        <f t="shared" si="6"/>
        <v>0</v>
      </c>
      <c r="N177" s="99">
        <f t="shared" si="6"/>
        <v>9.35</v>
      </c>
      <c r="O177" s="99">
        <f t="shared" si="6"/>
        <v>0</v>
      </c>
      <c r="P177" s="99">
        <f t="shared" si="6"/>
        <v>9.35</v>
      </c>
      <c r="Q177" s="99">
        <f t="shared" si="6"/>
        <v>0</v>
      </c>
      <c r="R177" s="99">
        <f t="shared" si="6"/>
        <v>0</v>
      </c>
    </row>
    <row r="178" spans="1:18" ht="28.5" customHeight="1" thickBot="1">
      <c r="A178" s="9" t="s">
        <v>144</v>
      </c>
      <c r="B178" s="289"/>
      <c r="C178" s="52">
        <f aca="true" t="shared" si="7" ref="C178:R178">C141+C177</f>
        <v>284.75</v>
      </c>
      <c r="D178" s="52">
        <f t="shared" si="7"/>
        <v>86.08</v>
      </c>
      <c r="E178" s="52">
        <f t="shared" si="7"/>
        <v>198.67</v>
      </c>
      <c r="F178" s="52">
        <f t="shared" si="7"/>
        <v>0</v>
      </c>
      <c r="G178" s="52">
        <f t="shared" si="7"/>
        <v>0</v>
      </c>
      <c r="H178" s="52">
        <f t="shared" si="7"/>
        <v>290.3</v>
      </c>
      <c r="I178" s="52">
        <f t="shared" si="7"/>
        <v>199.17</v>
      </c>
      <c r="J178" s="52">
        <f t="shared" si="7"/>
        <v>77.72</v>
      </c>
      <c r="K178" s="52">
        <f t="shared" si="7"/>
        <v>121.44999999999999</v>
      </c>
      <c r="L178" s="52">
        <f t="shared" si="7"/>
        <v>0</v>
      </c>
      <c r="M178" s="52">
        <f t="shared" si="7"/>
        <v>0</v>
      </c>
      <c r="N178" s="52">
        <f t="shared" si="7"/>
        <v>52.54</v>
      </c>
      <c r="O178" s="52">
        <f t="shared" si="7"/>
        <v>25.830000000000002</v>
      </c>
      <c r="P178" s="52">
        <f t="shared" si="7"/>
        <v>26.71</v>
      </c>
      <c r="Q178" s="52">
        <f t="shared" si="7"/>
        <v>0</v>
      </c>
      <c r="R178" s="52">
        <f t="shared" si="7"/>
        <v>0</v>
      </c>
    </row>
    <row r="179" spans="1:18" ht="26.25" customHeight="1" thickBot="1">
      <c r="A179" s="236" t="s">
        <v>71</v>
      </c>
      <c r="B179" s="237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1"/>
    </row>
    <row r="180" spans="1:18" ht="54.75" customHeight="1">
      <c r="A180" s="68" t="s">
        <v>34</v>
      </c>
      <c r="B180" s="299" t="s">
        <v>68</v>
      </c>
      <c r="C180" s="29">
        <v>0</v>
      </c>
      <c r="D180" s="29">
        <v>0</v>
      </c>
      <c r="E180" s="29">
        <v>0</v>
      </c>
      <c r="F180" s="29">
        <v>0</v>
      </c>
      <c r="G180" s="29">
        <v>0</v>
      </c>
      <c r="H180" s="69">
        <v>0</v>
      </c>
      <c r="I180" s="70">
        <v>0</v>
      </c>
      <c r="J180" s="70">
        <v>0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16">
        <v>0</v>
      </c>
      <c r="R180" s="15">
        <v>0</v>
      </c>
    </row>
    <row r="181" spans="1:18" ht="54" customHeight="1">
      <c r="A181" s="60" t="s">
        <v>42</v>
      </c>
      <c r="B181" s="300"/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9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20">
        <v>0</v>
      </c>
      <c r="R181" s="71">
        <v>0</v>
      </c>
    </row>
    <row r="182" spans="1:18" ht="60">
      <c r="A182" s="24" t="s">
        <v>83</v>
      </c>
      <c r="B182" s="300"/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20">
        <v>0</v>
      </c>
      <c r="J182" s="36">
        <v>0</v>
      </c>
      <c r="K182" s="20">
        <v>0</v>
      </c>
      <c r="L182" s="36">
        <v>0</v>
      </c>
      <c r="M182" s="36">
        <v>0</v>
      </c>
      <c r="N182" s="20">
        <v>0</v>
      </c>
      <c r="O182" s="36">
        <v>0</v>
      </c>
      <c r="P182" s="20">
        <v>0</v>
      </c>
      <c r="Q182" s="20">
        <v>0</v>
      </c>
      <c r="R182" s="71">
        <v>0</v>
      </c>
    </row>
    <row r="183" spans="1:18" ht="45">
      <c r="A183" s="84" t="s">
        <v>21</v>
      </c>
      <c r="B183" s="300"/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9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20">
        <v>0</v>
      </c>
      <c r="R183" s="71">
        <v>0</v>
      </c>
    </row>
    <row r="184" spans="1:18" ht="72.75" customHeight="1">
      <c r="A184" s="67" t="s">
        <v>84</v>
      </c>
      <c r="B184" s="300"/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20">
        <v>0</v>
      </c>
      <c r="J184" s="36">
        <v>0</v>
      </c>
      <c r="K184" s="20">
        <v>0</v>
      </c>
      <c r="L184" s="36">
        <v>0</v>
      </c>
      <c r="M184" s="36">
        <v>0</v>
      </c>
      <c r="N184" s="20">
        <v>0</v>
      </c>
      <c r="O184" s="36">
        <v>0</v>
      </c>
      <c r="P184" s="20">
        <v>0</v>
      </c>
      <c r="Q184" s="20">
        <v>0</v>
      </c>
      <c r="R184" s="71">
        <v>0</v>
      </c>
    </row>
    <row r="185" spans="1:18" ht="72.75" customHeight="1">
      <c r="A185" s="67" t="s">
        <v>22</v>
      </c>
      <c r="B185" s="300"/>
      <c r="C185" s="190">
        <v>1</v>
      </c>
      <c r="D185" s="58">
        <v>0</v>
      </c>
      <c r="E185" s="190">
        <v>1</v>
      </c>
      <c r="F185" s="58">
        <v>0</v>
      </c>
      <c r="G185" s="58">
        <v>0</v>
      </c>
      <c r="H185" s="190">
        <v>1</v>
      </c>
      <c r="I185" s="20">
        <v>0</v>
      </c>
      <c r="J185" s="36">
        <v>0</v>
      </c>
      <c r="K185" s="20">
        <v>0</v>
      </c>
      <c r="L185" s="36">
        <v>0</v>
      </c>
      <c r="M185" s="36">
        <v>0</v>
      </c>
      <c r="N185" s="20">
        <v>0</v>
      </c>
      <c r="O185" s="36">
        <v>0</v>
      </c>
      <c r="P185" s="20">
        <v>0</v>
      </c>
      <c r="Q185" s="20">
        <v>0</v>
      </c>
      <c r="R185" s="124">
        <v>0</v>
      </c>
    </row>
    <row r="186" spans="1:18" ht="45">
      <c r="A186" s="100" t="s">
        <v>23</v>
      </c>
      <c r="B186" s="300"/>
      <c r="C186" s="106">
        <v>0</v>
      </c>
      <c r="D186" s="106">
        <v>0</v>
      </c>
      <c r="E186" s="106">
        <v>0</v>
      </c>
      <c r="F186" s="106">
        <v>0</v>
      </c>
      <c r="G186" s="106">
        <v>0</v>
      </c>
      <c r="H186" s="106">
        <v>0</v>
      </c>
      <c r="I186" s="106">
        <v>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0</v>
      </c>
      <c r="Q186" s="106">
        <v>0</v>
      </c>
      <c r="R186" s="106">
        <v>0</v>
      </c>
    </row>
    <row r="187" spans="1:18" ht="133.5" customHeight="1">
      <c r="A187" s="119" t="s">
        <v>53</v>
      </c>
      <c r="B187" s="300"/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9">
        <f>E187</f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20">
        <v>0</v>
      </c>
      <c r="R187" s="71">
        <v>0</v>
      </c>
    </row>
    <row r="188" spans="1:21" ht="45.75" customHeight="1">
      <c r="A188" s="89" t="s">
        <v>118</v>
      </c>
      <c r="B188" s="300"/>
      <c r="C188" s="113">
        <v>0</v>
      </c>
      <c r="D188" s="113">
        <v>0</v>
      </c>
      <c r="E188" s="113">
        <v>0</v>
      </c>
      <c r="F188" s="113">
        <v>0</v>
      </c>
      <c r="G188" s="113">
        <v>0</v>
      </c>
      <c r="H188" s="113">
        <v>0</v>
      </c>
      <c r="I188" s="113">
        <v>0</v>
      </c>
      <c r="J188" s="113">
        <v>0</v>
      </c>
      <c r="K188" s="113">
        <v>0</v>
      </c>
      <c r="L188" s="113">
        <v>0</v>
      </c>
      <c r="M188" s="113">
        <v>0</v>
      </c>
      <c r="N188" s="113">
        <v>0</v>
      </c>
      <c r="O188" s="113">
        <v>0</v>
      </c>
      <c r="P188" s="113">
        <v>0</v>
      </c>
      <c r="Q188" s="113">
        <v>0</v>
      </c>
      <c r="R188" s="114">
        <v>0</v>
      </c>
      <c r="U188" s="126"/>
    </row>
    <row r="189" spans="1:21" ht="60.75" customHeight="1">
      <c r="A189" s="101" t="s">
        <v>24</v>
      </c>
      <c r="B189" s="300"/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U189" s="127"/>
    </row>
    <row r="190" spans="1:18" ht="70.5" customHeight="1" thickBot="1">
      <c r="A190" s="102" t="s">
        <v>25</v>
      </c>
      <c r="B190" s="300"/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</row>
    <row r="191" spans="1:18" ht="27.75" customHeight="1" thickBot="1">
      <c r="A191" s="49" t="s">
        <v>145</v>
      </c>
      <c r="B191" s="301"/>
      <c r="C191" s="72">
        <f>C180+C181+C182+C183+C184+C185+C186+C187+C188+C189+C190</f>
        <v>1</v>
      </c>
      <c r="D191" s="72">
        <f aca="true" t="shared" si="8" ref="D191:R191">D180+D181+D182+D183+D184+D185+D186+D187+D188+D189+D190</f>
        <v>0</v>
      </c>
      <c r="E191" s="72">
        <f t="shared" si="8"/>
        <v>1</v>
      </c>
      <c r="F191" s="72">
        <f t="shared" si="8"/>
        <v>0</v>
      </c>
      <c r="G191" s="72">
        <f t="shared" si="8"/>
        <v>0</v>
      </c>
      <c r="H191" s="72">
        <f t="shared" si="8"/>
        <v>1</v>
      </c>
      <c r="I191" s="72">
        <f t="shared" si="8"/>
        <v>0</v>
      </c>
      <c r="J191" s="72">
        <f t="shared" si="8"/>
        <v>0</v>
      </c>
      <c r="K191" s="72">
        <f t="shared" si="8"/>
        <v>0</v>
      </c>
      <c r="L191" s="72">
        <f t="shared" si="8"/>
        <v>0</v>
      </c>
      <c r="M191" s="72">
        <f t="shared" si="8"/>
        <v>0</v>
      </c>
      <c r="N191" s="72">
        <f t="shared" si="8"/>
        <v>0</v>
      </c>
      <c r="O191" s="72">
        <f t="shared" si="8"/>
        <v>0</v>
      </c>
      <c r="P191" s="72">
        <f t="shared" si="8"/>
        <v>0</v>
      </c>
      <c r="Q191" s="72">
        <f t="shared" si="8"/>
        <v>0</v>
      </c>
      <c r="R191" s="72">
        <f t="shared" si="8"/>
        <v>0</v>
      </c>
    </row>
    <row r="192" spans="1:18" ht="27.75" customHeight="1" thickBot="1">
      <c r="A192" s="236" t="s">
        <v>43</v>
      </c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8"/>
    </row>
    <row r="193" spans="1:18" ht="59.25" customHeight="1" thickBot="1">
      <c r="A193" s="88" t="s">
        <v>45</v>
      </c>
      <c r="B193" s="296" t="s">
        <v>68</v>
      </c>
      <c r="C193" s="80">
        <v>35.48</v>
      </c>
      <c r="D193" s="80">
        <v>35.48</v>
      </c>
      <c r="E193" s="80">
        <v>0</v>
      </c>
      <c r="F193" s="80">
        <v>0</v>
      </c>
      <c r="G193" s="80">
        <v>0</v>
      </c>
      <c r="H193" s="80">
        <v>35.48</v>
      </c>
      <c r="I193" s="80">
        <v>13.99</v>
      </c>
      <c r="J193" s="80">
        <v>13.99</v>
      </c>
      <c r="K193" s="80">
        <v>0</v>
      </c>
      <c r="L193" s="80">
        <v>0</v>
      </c>
      <c r="M193" s="80">
        <v>0</v>
      </c>
      <c r="N193" s="80">
        <v>8.31</v>
      </c>
      <c r="O193" s="80">
        <v>8.31</v>
      </c>
      <c r="P193" s="80">
        <v>0</v>
      </c>
      <c r="Q193" s="80">
        <v>0</v>
      </c>
      <c r="R193" s="81">
        <v>0</v>
      </c>
    </row>
    <row r="194" spans="1:21" ht="27.75" customHeight="1" thickBot="1">
      <c r="A194" s="19" t="s">
        <v>44</v>
      </c>
      <c r="B194" s="297"/>
      <c r="C194" s="5">
        <f>C193</f>
        <v>35.48</v>
      </c>
      <c r="D194" s="5">
        <f aca="true" t="shared" si="9" ref="D194:R194">D193</f>
        <v>35.48</v>
      </c>
      <c r="E194" s="5">
        <f t="shared" si="9"/>
        <v>0</v>
      </c>
      <c r="F194" s="5">
        <f t="shared" si="9"/>
        <v>0</v>
      </c>
      <c r="G194" s="5">
        <f t="shared" si="9"/>
        <v>0</v>
      </c>
      <c r="H194" s="5">
        <f t="shared" si="9"/>
        <v>35.48</v>
      </c>
      <c r="I194" s="223">
        <f t="shared" si="9"/>
        <v>13.99</v>
      </c>
      <c r="J194" s="223">
        <f t="shared" si="9"/>
        <v>13.99</v>
      </c>
      <c r="K194" s="5">
        <f t="shared" si="9"/>
        <v>0</v>
      </c>
      <c r="L194" s="5">
        <f t="shared" si="9"/>
        <v>0</v>
      </c>
      <c r="M194" s="5">
        <f t="shared" si="9"/>
        <v>0</v>
      </c>
      <c r="N194" s="5">
        <f t="shared" si="9"/>
        <v>8.31</v>
      </c>
      <c r="O194" s="5">
        <f t="shared" si="9"/>
        <v>8.31</v>
      </c>
      <c r="P194" s="5">
        <f t="shared" si="9"/>
        <v>0</v>
      </c>
      <c r="Q194" s="5">
        <f t="shared" si="9"/>
        <v>0</v>
      </c>
      <c r="R194" s="5">
        <f t="shared" si="9"/>
        <v>0</v>
      </c>
      <c r="T194" s="73"/>
      <c r="U194" s="48"/>
    </row>
    <row r="195" spans="1:21" ht="24.75" customHeight="1" thickBot="1">
      <c r="A195" s="9" t="s">
        <v>133</v>
      </c>
      <c r="B195" s="298"/>
      <c r="C195" s="56">
        <f aca="true" t="shared" si="10" ref="C195:I195">C50+C178+C191+C194</f>
        <v>321.71000000000004</v>
      </c>
      <c r="D195" s="56">
        <f t="shared" si="10"/>
        <v>121.56</v>
      </c>
      <c r="E195" s="56">
        <f t="shared" si="10"/>
        <v>200.14999999999998</v>
      </c>
      <c r="F195" s="56">
        <f t="shared" si="10"/>
        <v>0</v>
      </c>
      <c r="G195" s="56">
        <f t="shared" si="10"/>
        <v>0</v>
      </c>
      <c r="H195" s="56">
        <f t="shared" si="10"/>
        <v>327.26000000000005</v>
      </c>
      <c r="I195" s="56">
        <f t="shared" si="10"/>
        <v>213.16</v>
      </c>
      <c r="J195" s="56">
        <f aca="true" t="shared" si="11" ref="J195:R195">J50+J178+J191+J194</f>
        <v>91.71</v>
      </c>
      <c r="K195" s="56">
        <f t="shared" si="11"/>
        <v>121.44999999999999</v>
      </c>
      <c r="L195" s="56">
        <f t="shared" si="11"/>
        <v>0</v>
      </c>
      <c r="M195" s="56">
        <f t="shared" si="11"/>
        <v>0</v>
      </c>
      <c r="N195" s="56">
        <f t="shared" si="11"/>
        <v>60.85</v>
      </c>
      <c r="O195" s="56">
        <f t="shared" si="11"/>
        <v>34.14</v>
      </c>
      <c r="P195" s="56">
        <f t="shared" si="11"/>
        <v>26.71</v>
      </c>
      <c r="Q195" s="56">
        <f t="shared" si="11"/>
        <v>0</v>
      </c>
      <c r="R195" s="56">
        <f t="shared" si="11"/>
        <v>0</v>
      </c>
      <c r="T195" s="73"/>
      <c r="U195" s="73"/>
    </row>
    <row r="196" spans="1:21" ht="28.5" customHeight="1" thickBot="1">
      <c r="A196" s="292" t="s">
        <v>149</v>
      </c>
      <c r="B196" s="293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5"/>
      <c r="T196" s="103"/>
      <c r="U196" s="103"/>
    </row>
    <row r="197" spans="1:18" ht="111.75" customHeight="1">
      <c r="A197" s="17" t="s">
        <v>150</v>
      </c>
      <c r="B197" s="296" t="s">
        <v>68</v>
      </c>
      <c r="C197" s="16">
        <v>83.95</v>
      </c>
      <c r="D197" s="16">
        <v>0</v>
      </c>
      <c r="E197" s="16">
        <v>83.95</v>
      </c>
      <c r="F197" s="16">
        <v>0</v>
      </c>
      <c r="G197" s="16">
        <v>0</v>
      </c>
      <c r="H197" s="16">
        <v>83.95</v>
      </c>
      <c r="I197" s="16">
        <v>62.8</v>
      </c>
      <c r="J197" s="16">
        <v>0</v>
      </c>
      <c r="K197" s="16">
        <v>62.8</v>
      </c>
      <c r="L197" s="38">
        <v>0</v>
      </c>
      <c r="M197" s="38">
        <v>0</v>
      </c>
      <c r="N197" s="16">
        <v>60.5</v>
      </c>
      <c r="O197" s="16">
        <v>0</v>
      </c>
      <c r="P197" s="16">
        <v>60.5</v>
      </c>
      <c r="Q197" s="38">
        <v>0</v>
      </c>
      <c r="R197" s="74">
        <v>0</v>
      </c>
    </row>
    <row r="198" spans="1:18" ht="90" customHeight="1">
      <c r="A198" s="13" t="s">
        <v>46</v>
      </c>
      <c r="B198" s="297"/>
      <c r="C198" s="12">
        <v>0.89</v>
      </c>
      <c r="D198" s="12">
        <v>0</v>
      </c>
      <c r="E198" s="12">
        <v>0.89</v>
      </c>
      <c r="F198" s="12">
        <v>0</v>
      </c>
      <c r="G198" s="12">
        <v>0</v>
      </c>
      <c r="H198" s="12">
        <v>1.01</v>
      </c>
      <c r="I198" s="12">
        <v>1.01</v>
      </c>
      <c r="J198" s="12">
        <v>0</v>
      </c>
      <c r="K198" s="12">
        <v>1.01</v>
      </c>
      <c r="L198" s="50">
        <v>0</v>
      </c>
      <c r="M198" s="50">
        <v>0</v>
      </c>
      <c r="N198" s="12">
        <v>1.01</v>
      </c>
      <c r="O198" s="12">
        <v>0</v>
      </c>
      <c r="P198" s="12">
        <v>1.01</v>
      </c>
      <c r="Q198" s="50">
        <v>0</v>
      </c>
      <c r="R198" s="75">
        <v>0</v>
      </c>
    </row>
    <row r="199" spans="1:18" ht="93.75" customHeight="1">
      <c r="A199" s="13" t="s">
        <v>47</v>
      </c>
      <c r="B199" s="297"/>
      <c r="C199" s="50">
        <v>4</v>
      </c>
      <c r="D199" s="12">
        <v>0</v>
      </c>
      <c r="E199" s="50">
        <v>4</v>
      </c>
      <c r="F199" s="12">
        <v>0</v>
      </c>
      <c r="G199" s="12">
        <v>0</v>
      </c>
      <c r="H199" s="50">
        <v>3.88</v>
      </c>
      <c r="I199" s="12">
        <v>2.48</v>
      </c>
      <c r="J199" s="12">
        <v>0</v>
      </c>
      <c r="K199" s="12">
        <v>2.48</v>
      </c>
      <c r="L199" s="50">
        <v>0</v>
      </c>
      <c r="M199" s="50">
        <v>0</v>
      </c>
      <c r="N199" s="12">
        <v>2.48</v>
      </c>
      <c r="O199" s="12">
        <v>0</v>
      </c>
      <c r="P199" s="12">
        <v>2.48</v>
      </c>
      <c r="Q199" s="50">
        <v>0</v>
      </c>
      <c r="R199" s="75">
        <v>0</v>
      </c>
    </row>
    <row r="200" spans="1:18" ht="107.25" customHeight="1">
      <c r="A200" s="13" t="s">
        <v>48</v>
      </c>
      <c r="B200" s="297"/>
      <c r="C200" s="12">
        <v>19.59</v>
      </c>
      <c r="D200" s="12">
        <v>0</v>
      </c>
      <c r="E200" s="12">
        <v>19.59</v>
      </c>
      <c r="F200" s="12">
        <v>0</v>
      </c>
      <c r="G200" s="12">
        <v>0</v>
      </c>
      <c r="H200" s="12">
        <v>19.75</v>
      </c>
      <c r="I200" s="12">
        <v>15.69</v>
      </c>
      <c r="J200" s="12">
        <v>0</v>
      </c>
      <c r="K200" s="12">
        <v>15.69</v>
      </c>
      <c r="L200" s="50">
        <v>0</v>
      </c>
      <c r="M200" s="50">
        <v>0</v>
      </c>
      <c r="N200" s="12">
        <v>13.25</v>
      </c>
      <c r="O200" s="12">
        <v>0</v>
      </c>
      <c r="P200" s="12">
        <v>13.25</v>
      </c>
      <c r="Q200" s="50">
        <v>0</v>
      </c>
      <c r="R200" s="75">
        <v>0</v>
      </c>
    </row>
    <row r="201" spans="1:18" ht="153.75" customHeight="1">
      <c r="A201" s="13" t="s">
        <v>49</v>
      </c>
      <c r="B201" s="297"/>
      <c r="C201" s="12">
        <v>24.96</v>
      </c>
      <c r="D201" s="12">
        <v>0</v>
      </c>
      <c r="E201" s="12">
        <v>24.96</v>
      </c>
      <c r="F201" s="12">
        <v>0</v>
      </c>
      <c r="G201" s="12">
        <v>0</v>
      </c>
      <c r="H201" s="12">
        <v>24.96</v>
      </c>
      <c r="I201" s="12">
        <v>18.65</v>
      </c>
      <c r="J201" s="12">
        <v>0</v>
      </c>
      <c r="K201" s="12">
        <v>18.65</v>
      </c>
      <c r="L201" s="50">
        <v>0</v>
      </c>
      <c r="M201" s="50">
        <v>0</v>
      </c>
      <c r="N201" s="12">
        <v>17.4</v>
      </c>
      <c r="O201" s="12">
        <v>0</v>
      </c>
      <c r="P201" s="12">
        <v>17.4</v>
      </c>
      <c r="Q201" s="50">
        <v>0</v>
      </c>
      <c r="R201" s="75">
        <v>0</v>
      </c>
    </row>
    <row r="202" spans="1:18" ht="78.75" customHeight="1">
      <c r="A202" s="13" t="s">
        <v>147</v>
      </c>
      <c r="B202" s="297"/>
      <c r="C202" s="50">
        <v>8.13</v>
      </c>
      <c r="D202" s="12">
        <v>0</v>
      </c>
      <c r="E202" s="50">
        <v>8.13</v>
      </c>
      <c r="F202" s="12">
        <v>0</v>
      </c>
      <c r="G202" s="12">
        <v>0</v>
      </c>
      <c r="H202" s="50">
        <v>8.13</v>
      </c>
      <c r="I202" s="50">
        <v>6.16</v>
      </c>
      <c r="J202" s="12">
        <v>0</v>
      </c>
      <c r="K202" s="50">
        <v>6.16</v>
      </c>
      <c r="L202" s="50">
        <v>0</v>
      </c>
      <c r="M202" s="50">
        <v>0</v>
      </c>
      <c r="N202" s="50">
        <v>5.75</v>
      </c>
      <c r="O202" s="12">
        <v>0</v>
      </c>
      <c r="P202" s="50">
        <v>5.75</v>
      </c>
      <c r="Q202" s="50">
        <v>0</v>
      </c>
      <c r="R202" s="75">
        <v>0</v>
      </c>
    </row>
    <row r="203" spans="1:18" ht="252.75" customHeight="1">
      <c r="A203" s="13" t="s">
        <v>128</v>
      </c>
      <c r="B203" s="297"/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87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75">
        <v>0</v>
      </c>
    </row>
    <row r="204" spans="1:18" ht="239.25" customHeight="1">
      <c r="A204" s="13" t="s">
        <v>50</v>
      </c>
      <c r="B204" s="297"/>
      <c r="C204" s="12">
        <v>15.83</v>
      </c>
      <c r="D204" s="12">
        <v>15.83</v>
      </c>
      <c r="E204" s="12">
        <v>0</v>
      </c>
      <c r="F204" s="12">
        <v>0</v>
      </c>
      <c r="G204" s="12">
        <v>0</v>
      </c>
      <c r="H204" s="12">
        <v>15.83</v>
      </c>
      <c r="I204" s="12">
        <v>12.2</v>
      </c>
      <c r="J204" s="12">
        <v>12.2</v>
      </c>
      <c r="K204" s="50">
        <v>0</v>
      </c>
      <c r="L204" s="50">
        <v>0</v>
      </c>
      <c r="M204" s="50">
        <v>0</v>
      </c>
      <c r="N204" s="12">
        <v>11.7</v>
      </c>
      <c r="O204" s="12">
        <v>11.7</v>
      </c>
      <c r="P204" s="50">
        <v>0</v>
      </c>
      <c r="Q204" s="37">
        <v>0</v>
      </c>
      <c r="R204" s="77">
        <v>0</v>
      </c>
    </row>
    <row r="205" spans="1:18" ht="75" customHeight="1">
      <c r="A205" s="11" t="s">
        <v>85</v>
      </c>
      <c r="B205" s="297"/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57">
        <v>0</v>
      </c>
      <c r="K205" s="10">
        <v>0</v>
      </c>
      <c r="L205" s="54">
        <v>0</v>
      </c>
      <c r="M205" s="54">
        <v>0</v>
      </c>
      <c r="N205" s="10">
        <v>0</v>
      </c>
      <c r="O205" s="54">
        <v>0</v>
      </c>
      <c r="P205" s="10">
        <v>0</v>
      </c>
      <c r="Q205" s="54">
        <v>0</v>
      </c>
      <c r="R205" s="76">
        <v>0</v>
      </c>
    </row>
    <row r="206" spans="1:18" ht="75" customHeight="1" thickBot="1">
      <c r="A206" s="11" t="s">
        <v>32</v>
      </c>
      <c r="B206" s="297"/>
      <c r="C206" s="54">
        <v>2.8</v>
      </c>
      <c r="D206" s="10">
        <v>0</v>
      </c>
      <c r="E206" s="54">
        <v>2.8</v>
      </c>
      <c r="F206" s="10">
        <v>0</v>
      </c>
      <c r="G206" s="10">
        <v>0</v>
      </c>
      <c r="H206" s="10">
        <v>2.63</v>
      </c>
      <c r="I206" s="10">
        <v>2.63</v>
      </c>
      <c r="J206" s="10">
        <v>0</v>
      </c>
      <c r="K206" s="10">
        <v>2.63</v>
      </c>
      <c r="L206" s="54">
        <v>0</v>
      </c>
      <c r="M206" s="54">
        <v>0</v>
      </c>
      <c r="N206" s="10">
        <v>2.63</v>
      </c>
      <c r="O206" s="10">
        <v>0</v>
      </c>
      <c r="P206" s="10">
        <v>2.63</v>
      </c>
      <c r="Q206" s="54">
        <v>0</v>
      </c>
      <c r="R206" s="76">
        <v>0</v>
      </c>
    </row>
    <row r="207" spans="1:18" ht="28.5" customHeight="1" thickBot="1">
      <c r="A207" s="19" t="s">
        <v>151</v>
      </c>
      <c r="B207" s="297"/>
      <c r="C207" s="65">
        <f>C197+C198+C199+C200+C201+C202+C203+C204+C205+C206</f>
        <v>160.15000000000003</v>
      </c>
      <c r="D207" s="65">
        <f aca="true" t="shared" si="12" ref="D207:R207">D197+D198+D199+D200+D201+D202+D203+D204+D205+D206</f>
        <v>15.83</v>
      </c>
      <c r="E207" s="65">
        <f t="shared" si="12"/>
        <v>144.32000000000002</v>
      </c>
      <c r="F207" s="65">
        <f t="shared" si="12"/>
        <v>0</v>
      </c>
      <c r="G207" s="65">
        <f t="shared" si="12"/>
        <v>0</v>
      </c>
      <c r="H207" s="65">
        <f t="shared" si="12"/>
        <v>160.14000000000001</v>
      </c>
      <c r="I207" s="65">
        <f t="shared" si="12"/>
        <v>121.61999999999999</v>
      </c>
      <c r="J207" s="65">
        <f t="shared" si="12"/>
        <v>12.2</v>
      </c>
      <c r="K207" s="65">
        <f t="shared" si="12"/>
        <v>109.41999999999999</v>
      </c>
      <c r="L207" s="65">
        <f t="shared" si="12"/>
        <v>0</v>
      </c>
      <c r="M207" s="65">
        <f t="shared" si="12"/>
        <v>0</v>
      </c>
      <c r="N207" s="65">
        <f t="shared" si="12"/>
        <v>114.71999999999998</v>
      </c>
      <c r="O207" s="65">
        <f t="shared" si="12"/>
        <v>11.7</v>
      </c>
      <c r="P207" s="65">
        <f t="shared" si="12"/>
        <v>103.01999999999998</v>
      </c>
      <c r="Q207" s="65">
        <f t="shared" si="12"/>
        <v>0</v>
      </c>
      <c r="R207" s="65">
        <f t="shared" si="12"/>
        <v>0</v>
      </c>
    </row>
    <row r="208" spans="1:18" ht="28.5" customHeight="1" thickBot="1">
      <c r="A208" s="93" t="s">
        <v>29</v>
      </c>
      <c r="B208" s="298"/>
      <c r="C208" s="85">
        <f aca="true" t="shared" si="13" ref="C208:R208">C14+C17+C24+C33+C195+C207</f>
        <v>2393.59</v>
      </c>
      <c r="D208" s="85">
        <f t="shared" si="13"/>
        <v>312.46</v>
      </c>
      <c r="E208" s="85">
        <f t="shared" si="13"/>
        <v>384.81</v>
      </c>
      <c r="F208" s="85">
        <f t="shared" si="13"/>
        <v>182.18</v>
      </c>
      <c r="G208" s="85">
        <f t="shared" si="13"/>
        <v>1514.14</v>
      </c>
      <c r="H208" s="85">
        <f t="shared" si="13"/>
        <v>694.36</v>
      </c>
      <c r="I208" s="85">
        <f t="shared" si="13"/>
        <v>355.09999999999997</v>
      </c>
      <c r="J208" s="85">
        <f t="shared" si="13"/>
        <v>103.91</v>
      </c>
      <c r="K208" s="85">
        <f t="shared" si="13"/>
        <v>251.18999999999997</v>
      </c>
      <c r="L208" s="85">
        <f t="shared" si="13"/>
        <v>0</v>
      </c>
      <c r="M208" s="85">
        <f t="shared" si="13"/>
        <v>0</v>
      </c>
      <c r="N208" s="85">
        <f t="shared" si="13"/>
        <v>187.06</v>
      </c>
      <c r="O208" s="85">
        <f t="shared" si="13"/>
        <v>45.84</v>
      </c>
      <c r="P208" s="85">
        <f t="shared" si="13"/>
        <v>141.21999999999997</v>
      </c>
      <c r="Q208" s="85">
        <f t="shared" si="13"/>
        <v>0</v>
      </c>
      <c r="R208" s="85">
        <f t="shared" si="13"/>
        <v>0</v>
      </c>
    </row>
    <row r="209" ht="17.25" customHeight="1"/>
    <row r="210" spans="1:6" ht="15">
      <c r="A210" s="239" t="s">
        <v>36</v>
      </c>
      <c r="B210" s="239"/>
      <c r="C210" s="239"/>
      <c r="D210" s="239"/>
      <c r="E210" s="239"/>
      <c r="F210" s="239"/>
    </row>
    <row r="211" spans="1:6" ht="15">
      <c r="A211" s="239" t="s">
        <v>86</v>
      </c>
      <c r="B211" s="239"/>
      <c r="C211" s="239"/>
      <c r="D211" s="239"/>
      <c r="E211" s="239"/>
      <c r="F211" s="239"/>
    </row>
    <row r="212" spans="1:6" ht="15">
      <c r="A212" s="239" t="s">
        <v>54</v>
      </c>
      <c r="B212" s="239"/>
      <c r="C212" s="239"/>
      <c r="D212" s="239"/>
      <c r="E212" s="239"/>
      <c r="F212" s="239"/>
    </row>
    <row r="213" spans="1:6" ht="15">
      <c r="A213" s="239" t="s">
        <v>223</v>
      </c>
      <c r="B213" s="239"/>
      <c r="C213" s="239"/>
      <c r="D213" s="239"/>
      <c r="E213" s="239"/>
      <c r="F213" s="239"/>
    </row>
    <row r="214" spans="1:6" ht="15">
      <c r="A214" s="239" t="s">
        <v>59</v>
      </c>
      <c r="B214" s="239"/>
      <c r="C214" s="239"/>
      <c r="D214" s="239"/>
      <c r="E214" s="239"/>
      <c r="F214" s="239"/>
    </row>
    <row r="215" spans="1:6" ht="15">
      <c r="A215" s="41"/>
      <c r="B215" s="41"/>
      <c r="C215" s="41"/>
      <c r="D215" s="41"/>
      <c r="E215" s="41"/>
      <c r="F215" s="41"/>
    </row>
    <row r="216" ht="0.75" customHeight="1"/>
  </sheetData>
  <sheetProtection/>
  <mergeCells count="41">
    <mergeCell ref="A179:R179"/>
    <mergeCell ref="A196:R196"/>
    <mergeCell ref="A210:F210"/>
    <mergeCell ref="A192:R192"/>
    <mergeCell ref="B193:B195"/>
    <mergeCell ref="B180:B191"/>
    <mergeCell ref="B197:B208"/>
    <mergeCell ref="A213:F213"/>
    <mergeCell ref="A214:F214"/>
    <mergeCell ref="A25:R25"/>
    <mergeCell ref="B26:B33"/>
    <mergeCell ref="A34:R34"/>
    <mergeCell ref="A35:R35"/>
    <mergeCell ref="B36:B50"/>
    <mergeCell ref="A51:R51"/>
    <mergeCell ref="B52:B141"/>
    <mergeCell ref="B143:B178"/>
    <mergeCell ref="A2:R2"/>
    <mergeCell ref="A3:R3"/>
    <mergeCell ref="A4:A6"/>
    <mergeCell ref="B4:B6"/>
    <mergeCell ref="C4:G4"/>
    <mergeCell ref="H4:H6"/>
    <mergeCell ref="I4:M4"/>
    <mergeCell ref="N4:R4"/>
    <mergeCell ref="A211:F211"/>
    <mergeCell ref="A212:F212"/>
    <mergeCell ref="B9:B14"/>
    <mergeCell ref="C5:C6"/>
    <mergeCell ref="D5:G5"/>
    <mergeCell ref="A7:R7"/>
    <mergeCell ref="A15:R15"/>
    <mergeCell ref="B16:B17"/>
    <mergeCell ref="A18:R18"/>
    <mergeCell ref="B19:B24"/>
    <mergeCell ref="A8:R8"/>
    <mergeCell ref="N5:N6"/>
    <mergeCell ref="O5:R5"/>
    <mergeCell ref="A142:R142"/>
    <mergeCell ref="I5:I6"/>
    <mergeCell ref="J5:M5"/>
  </mergeCells>
  <printOptions horizontalCentered="1"/>
  <pageMargins left="0.3937007874015748" right="0.3937007874015748" top="0.35433070866141736" bottom="0" header="0.11811023622047245" footer="0"/>
  <pageSetup fitToHeight="100" horizontalDpi="600" verticalDpi="600" orientation="landscape" paperSize="9" scale="48" r:id="rId1"/>
  <rowBreaks count="2" manualBreakCount="2">
    <brk id="185" max="25" man="1"/>
    <brk id="199" max="25" man="1"/>
  </rowBreaks>
  <colBreaks count="2" manualBreakCount="2">
    <brk id="18" max="216" man="1"/>
    <brk id="24" max="1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SheetLayoutView="100" workbookViewId="0" topLeftCell="A3">
      <selection activeCell="N14" sqref="N14"/>
    </sheetView>
  </sheetViews>
  <sheetFormatPr defaultColWidth="9.33203125" defaultRowHeight="12.75"/>
  <cols>
    <col min="1" max="1" width="24.33203125" style="0" customWidth="1"/>
    <col min="2" max="2" width="59.16015625" style="154" customWidth="1"/>
    <col min="3" max="3" width="17.83203125" style="154" customWidth="1"/>
    <col min="4" max="4" width="34.5" style="154" customWidth="1"/>
    <col min="5" max="5" width="17.83203125" style="154" customWidth="1"/>
    <col min="6" max="6" width="17.16015625" style="154" customWidth="1"/>
    <col min="7" max="7" width="31" style="154" customWidth="1"/>
  </cols>
  <sheetData>
    <row r="1" spans="1:7" s="128" customFormat="1" ht="19.5" customHeight="1" thickBot="1">
      <c r="A1" s="311" t="s">
        <v>235</v>
      </c>
      <c r="B1" s="311"/>
      <c r="C1" s="311"/>
      <c r="D1" s="311"/>
      <c r="E1" s="311"/>
      <c r="F1" s="311"/>
      <c r="G1" s="311"/>
    </row>
    <row r="2" spans="1:7" ht="42" customHeight="1" thickBot="1">
      <c r="A2" s="312" t="s">
        <v>120</v>
      </c>
      <c r="B2" s="313"/>
      <c r="C2" s="313"/>
      <c r="D2" s="313"/>
      <c r="E2" s="313"/>
      <c r="F2" s="313"/>
      <c r="G2" s="314"/>
    </row>
    <row r="3" spans="1:7" s="129" customFormat="1" ht="14.25">
      <c r="A3" s="323" t="s">
        <v>236</v>
      </c>
      <c r="B3" s="286" t="s">
        <v>237</v>
      </c>
      <c r="C3" s="286" t="s">
        <v>238</v>
      </c>
      <c r="D3" s="286" t="s">
        <v>239</v>
      </c>
      <c r="E3" s="321"/>
      <c r="F3" s="321"/>
      <c r="G3" s="322"/>
    </row>
    <row r="4" spans="1:7" s="129" customFormat="1" ht="132.75" customHeight="1" thickBot="1">
      <c r="A4" s="324"/>
      <c r="B4" s="320"/>
      <c r="C4" s="320"/>
      <c r="D4" s="130" t="s">
        <v>240</v>
      </c>
      <c r="E4" s="130" t="s">
        <v>154</v>
      </c>
      <c r="F4" s="130" t="s">
        <v>253</v>
      </c>
      <c r="G4" s="131" t="s">
        <v>254</v>
      </c>
    </row>
    <row r="5" spans="1:7" s="129" customFormat="1" ht="27" customHeight="1" thickBot="1">
      <c r="A5" s="315" t="s">
        <v>157</v>
      </c>
      <c r="B5" s="316"/>
      <c r="C5" s="316"/>
      <c r="D5" s="316"/>
      <c r="E5" s="316"/>
      <c r="F5" s="316"/>
      <c r="G5" s="317"/>
    </row>
    <row r="6" spans="1:7" s="134" customFormat="1" ht="25.5" customHeight="1" thickBot="1">
      <c r="A6" s="184" t="s">
        <v>241</v>
      </c>
      <c r="B6" s="132"/>
      <c r="C6" s="132"/>
      <c r="D6" s="132"/>
      <c r="E6" s="132"/>
      <c r="F6" s="132"/>
      <c r="G6" s="133"/>
    </row>
    <row r="7" spans="1:7" s="134" customFormat="1" ht="68.25" customHeight="1">
      <c r="A7" s="302" t="s">
        <v>131</v>
      </c>
      <c r="B7" s="135" t="s">
        <v>242</v>
      </c>
      <c r="C7" s="136" t="s">
        <v>243</v>
      </c>
      <c r="D7" s="136">
        <v>240</v>
      </c>
      <c r="E7" s="137">
        <v>125</v>
      </c>
      <c r="F7" s="138">
        <f>E7*100/D7-100</f>
        <v>-47.916666666666664</v>
      </c>
      <c r="G7" s="203" t="s">
        <v>255</v>
      </c>
    </row>
    <row r="8" spans="1:7" s="134" customFormat="1" ht="63" customHeight="1">
      <c r="A8" s="303"/>
      <c r="B8" s="139" t="s">
        <v>244</v>
      </c>
      <c r="C8" s="140" t="s">
        <v>245</v>
      </c>
      <c r="D8" s="140">
        <v>400</v>
      </c>
      <c r="E8" s="140">
        <v>400</v>
      </c>
      <c r="F8" s="217">
        <v>0</v>
      </c>
      <c r="G8" s="185" t="s">
        <v>259</v>
      </c>
    </row>
    <row r="9" spans="1:7" s="134" customFormat="1" ht="71.25" customHeight="1" thickBot="1">
      <c r="A9" s="304"/>
      <c r="B9" s="191" t="s">
        <v>246</v>
      </c>
      <c r="C9" s="192" t="s">
        <v>243</v>
      </c>
      <c r="D9" s="192">
        <v>2000</v>
      </c>
      <c r="E9" s="192">
        <v>4070</v>
      </c>
      <c r="F9" s="206">
        <f>E9*100/D9-100</f>
        <v>103.5</v>
      </c>
      <c r="G9" s="207" t="s">
        <v>259</v>
      </c>
    </row>
    <row r="10" spans="1:7" s="1" customFormat="1" ht="51.75" customHeight="1">
      <c r="A10" s="305" t="s">
        <v>134</v>
      </c>
      <c r="B10" s="141" t="s">
        <v>247</v>
      </c>
      <c r="C10" s="142" t="s">
        <v>243</v>
      </c>
      <c r="D10" s="142">
        <v>25</v>
      </c>
      <c r="E10" s="142">
        <v>25</v>
      </c>
      <c r="F10" s="218">
        <v>0</v>
      </c>
      <c r="G10" s="203" t="s">
        <v>259</v>
      </c>
    </row>
    <row r="11" spans="1:7" s="1" customFormat="1" ht="65.25" customHeight="1">
      <c r="A11" s="306"/>
      <c r="B11" s="143" t="s">
        <v>248</v>
      </c>
      <c r="C11" s="121" t="s">
        <v>249</v>
      </c>
      <c r="D11" s="121">
        <v>35</v>
      </c>
      <c r="E11" s="121">
        <v>13</v>
      </c>
      <c r="F11" s="204">
        <f>E11*100/D11-100</f>
        <v>-62.857142857142854</v>
      </c>
      <c r="G11" s="210" t="s">
        <v>255</v>
      </c>
    </row>
    <row r="12" spans="1:9" s="1" customFormat="1" ht="84.75" customHeight="1">
      <c r="A12" s="306"/>
      <c r="B12" s="143" t="s">
        <v>250</v>
      </c>
      <c r="C12" s="121" t="s">
        <v>249</v>
      </c>
      <c r="D12" s="121">
        <v>35</v>
      </c>
      <c r="E12" s="121">
        <v>5</v>
      </c>
      <c r="F12" s="204">
        <f>E12*100/D12-100</f>
        <v>-85.71428571428571</v>
      </c>
      <c r="G12" s="210" t="s">
        <v>255</v>
      </c>
      <c r="I12" s="134"/>
    </row>
    <row r="13" spans="1:9" s="1" customFormat="1" ht="84.75" customHeight="1">
      <c r="A13" s="325"/>
      <c r="B13" s="143" t="s">
        <v>258</v>
      </c>
      <c r="C13" s="121" t="s">
        <v>249</v>
      </c>
      <c r="D13" s="121">
        <v>100</v>
      </c>
      <c r="E13" s="121">
        <v>100</v>
      </c>
      <c r="F13" s="217">
        <v>0</v>
      </c>
      <c r="G13" s="210" t="s">
        <v>259</v>
      </c>
      <c r="I13" s="134"/>
    </row>
    <row r="14" spans="1:7" s="134" customFormat="1" ht="71.25" customHeight="1" thickBot="1">
      <c r="A14" s="307"/>
      <c r="B14" s="144" t="s">
        <v>122</v>
      </c>
      <c r="C14" s="145" t="s">
        <v>260</v>
      </c>
      <c r="D14" s="145">
        <v>30</v>
      </c>
      <c r="E14" s="145">
        <v>25</v>
      </c>
      <c r="F14" s="227">
        <f>E14*100/D14-100</f>
        <v>-16.66666666666667</v>
      </c>
      <c r="G14" s="205" t="s">
        <v>255</v>
      </c>
    </row>
    <row r="15" spans="1:7" ht="72.75" customHeight="1">
      <c r="A15" s="319" t="s">
        <v>135</v>
      </c>
      <c r="B15" s="193" t="s">
        <v>261</v>
      </c>
      <c r="C15" s="194" t="s">
        <v>249</v>
      </c>
      <c r="D15" s="194">
        <v>25.3</v>
      </c>
      <c r="E15" s="194">
        <v>13</v>
      </c>
      <c r="F15" s="186">
        <f>E15*100/D15-100</f>
        <v>-48.616600790513836</v>
      </c>
      <c r="G15" s="211" t="s">
        <v>255</v>
      </c>
    </row>
    <row r="16" spans="1:7" ht="65.25" customHeight="1">
      <c r="A16" s="306"/>
      <c r="B16" s="143" t="s">
        <v>262</v>
      </c>
      <c r="C16" s="121" t="s">
        <v>249</v>
      </c>
      <c r="D16" s="121">
        <v>13.5</v>
      </c>
      <c r="E16" s="121">
        <v>10</v>
      </c>
      <c r="F16" s="204">
        <f>E16*100/D16-100</f>
        <v>-25.925925925925924</v>
      </c>
      <c r="G16" s="210" t="s">
        <v>255</v>
      </c>
    </row>
    <row r="17" spans="1:7" ht="60" customHeight="1">
      <c r="A17" s="306"/>
      <c r="B17" s="143" t="s">
        <v>263</v>
      </c>
      <c r="C17" s="121" t="s">
        <v>260</v>
      </c>
      <c r="D17" s="121">
        <v>50</v>
      </c>
      <c r="E17" s="121">
        <v>27</v>
      </c>
      <c r="F17" s="204">
        <f>E17*100/D17-100</f>
        <v>-46</v>
      </c>
      <c r="G17" s="210" t="s">
        <v>255</v>
      </c>
    </row>
    <row r="18" spans="1:7" ht="59.25" customHeight="1" thickBot="1">
      <c r="A18" s="307"/>
      <c r="B18" s="208" t="s">
        <v>264</v>
      </c>
      <c r="C18" s="209" t="s">
        <v>265</v>
      </c>
      <c r="D18" s="209">
        <v>150</v>
      </c>
      <c r="E18" s="209">
        <v>0</v>
      </c>
      <c r="F18" s="220">
        <v>0</v>
      </c>
      <c r="G18" s="207" t="s">
        <v>255</v>
      </c>
    </row>
    <row r="19" spans="1:7" ht="97.5" customHeight="1">
      <c r="A19" s="305" t="s">
        <v>266</v>
      </c>
      <c r="B19" s="141" t="s">
        <v>267</v>
      </c>
      <c r="C19" s="142" t="s">
        <v>268</v>
      </c>
      <c r="D19" s="142">
        <v>70776</v>
      </c>
      <c r="E19" s="142">
        <v>0</v>
      </c>
      <c r="F19" s="218">
        <v>100</v>
      </c>
      <c r="G19" s="203" t="s">
        <v>255</v>
      </c>
    </row>
    <row r="20" spans="1:7" ht="47.25" customHeight="1">
      <c r="A20" s="306"/>
      <c r="B20" s="143" t="s">
        <v>269</v>
      </c>
      <c r="C20" s="121" t="s">
        <v>268</v>
      </c>
      <c r="D20" s="121">
        <v>179987</v>
      </c>
      <c r="E20" s="121">
        <v>0</v>
      </c>
      <c r="F20" s="217">
        <v>100</v>
      </c>
      <c r="G20" s="210" t="s">
        <v>255</v>
      </c>
    </row>
    <row r="21" spans="1:7" ht="75.75" customHeight="1">
      <c r="A21" s="306"/>
      <c r="B21" s="143" t="s">
        <v>270</v>
      </c>
      <c r="C21" s="121" t="s">
        <v>268</v>
      </c>
      <c r="D21" s="121">
        <v>131457</v>
      </c>
      <c r="E21" s="121">
        <v>0</v>
      </c>
      <c r="F21" s="217">
        <v>100</v>
      </c>
      <c r="G21" s="210" t="s">
        <v>255</v>
      </c>
    </row>
    <row r="22" spans="1:7" ht="85.5" customHeight="1">
      <c r="A22" s="306"/>
      <c r="B22" s="143" t="s">
        <v>271</v>
      </c>
      <c r="C22" s="121" t="s">
        <v>243</v>
      </c>
      <c r="D22" s="121">
        <v>85</v>
      </c>
      <c r="E22" s="121">
        <v>0</v>
      </c>
      <c r="F22" s="217">
        <v>100</v>
      </c>
      <c r="G22" s="210" t="s">
        <v>255</v>
      </c>
    </row>
    <row r="23" spans="1:7" ht="74.25" customHeight="1">
      <c r="A23" s="306"/>
      <c r="B23" s="143" t="s">
        <v>272</v>
      </c>
      <c r="C23" s="121" t="s">
        <v>273</v>
      </c>
      <c r="D23" s="121">
        <v>105</v>
      </c>
      <c r="E23" s="146">
        <v>0</v>
      </c>
      <c r="F23" s="217">
        <v>100</v>
      </c>
      <c r="G23" s="210" t="s">
        <v>255</v>
      </c>
    </row>
    <row r="24" spans="1:7" ht="76.5" customHeight="1" thickBot="1">
      <c r="A24" s="307"/>
      <c r="B24" s="208" t="s">
        <v>274</v>
      </c>
      <c r="C24" s="209" t="s">
        <v>275</v>
      </c>
      <c r="D24" s="209">
        <v>800</v>
      </c>
      <c r="E24" s="212">
        <v>317</v>
      </c>
      <c r="F24" s="206">
        <f>E24*100/D24-100</f>
        <v>-60.375</v>
      </c>
      <c r="G24" s="207" t="s">
        <v>255</v>
      </c>
    </row>
    <row r="25" spans="1:9" ht="101.25" customHeight="1">
      <c r="A25" s="308" t="s">
        <v>138</v>
      </c>
      <c r="B25" s="141" t="s">
        <v>276</v>
      </c>
      <c r="C25" s="142" t="s">
        <v>249</v>
      </c>
      <c r="D25" s="147">
        <v>23.83</v>
      </c>
      <c r="E25" s="147">
        <v>0</v>
      </c>
      <c r="F25" s="218">
        <v>100</v>
      </c>
      <c r="G25" s="203" t="s">
        <v>255</v>
      </c>
      <c r="I25" s="148"/>
    </row>
    <row r="26" spans="1:7" ht="78" customHeight="1">
      <c r="A26" s="309"/>
      <c r="B26" s="143" t="s">
        <v>277</v>
      </c>
      <c r="C26" s="121" t="s">
        <v>278</v>
      </c>
      <c r="D26" s="149">
        <v>3.24</v>
      </c>
      <c r="E26" s="149">
        <v>0</v>
      </c>
      <c r="F26" s="217">
        <v>100</v>
      </c>
      <c r="G26" s="210" t="s">
        <v>255</v>
      </c>
    </row>
    <row r="27" spans="1:7" ht="69" customHeight="1" thickBot="1">
      <c r="A27" s="310"/>
      <c r="B27" s="144" t="s">
        <v>279</v>
      </c>
      <c r="C27" s="145" t="s">
        <v>249</v>
      </c>
      <c r="D27" s="195">
        <v>25</v>
      </c>
      <c r="E27" s="195">
        <v>25</v>
      </c>
      <c r="F27" s="219">
        <v>0</v>
      </c>
      <c r="G27" s="205" t="s">
        <v>259</v>
      </c>
    </row>
    <row r="28" spans="1:8" ht="17.25" customHeight="1">
      <c r="A28" s="318" t="s">
        <v>119</v>
      </c>
      <c r="B28" s="318"/>
      <c r="C28" s="318"/>
      <c r="D28" s="318"/>
      <c r="E28" s="318"/>
      <c r="F28" s="318"/>
      <c r="G28" s="318"/>
      <c r="H28" s="151"/>
    </row>
    <row r="29" spans="1:8" ht="17.25" customHeight="1">
      <c r="A29" s="150"/>
      <c r="B29" s="150"/>
      <c r="C29" s="150"/>
      <c r="D29" s="150"/>
      <c r="E29" s="150"/>
      <c r="F29" s="150"/>
      <c r="G29" s="150"/>
      <c r="H29" s="151"/>
    </row>
    <row r="30" spans="1:8" ht="17.25" customHeight="1">
      <c r="A30" s="125"/>
      <c r="B30" s="152"/>
      <c r="C30" s="152"/>
      <c r="D30" s="152"/>
      <c r="E30" s="152"/>
      <c r="F30" s="152"/>
      <c r="G30" s="153"/>
      <c r="H30" s="151"/>
    </row>
    <row r="31" spans="1:8" ht="17.25" customHeight="1">
      <c r="A31" s="125"/>
      <c r="B31" s="152"/>
      <c r="C31" s="152"/>
      <c r="D31" s="152"/>
      <c r="E31" s="152"/>
      <c r="F31" s="152"/>
      <c r="G31" s="153"/>
      <c r="H31" s="151"/>
    </row>
    <row r="32" spans="1:8" ht="17.25" customHeight="1">
      <c r="A32" s="125"/>
      <c r="B32" s="152"/>
      <c r="C32" s="152"/>
      <c r="D32" s="152"/>
      <c r="E32" s="152"/>
      <c r="F32" s="152"/>
      <c r="G32" s="153"/>
      <c r="H32" s="151"/>
    </row>
    <row r="33" spans="1:8" ht="17.25" customHeight="1">
      <c r="A33" s="125"/>
      <c r="B33" s="152"/>
      <c r="C33" s="152"/>
      <c r="D33" s="152"/>
      <c r="E33" s="152"/>
      <c r="F33" s="152"/>
      <c r="G33" s="153"/>
      <c r="H33" s="151"/>
    </row>
    <row r="34" spans="1:8" ht="17.25" customHeight="1">
      <c r="A34" s="125"/>
      <c r="B34" s="152"/>
      <c r="C34" s="152"/>
      <c r="D34" s="152"/>
      <c r="E34" s="152"/>
      <c r="F34" s="152"/>
      <c r="G34" s="153"/>
      <c r="H34" s="151"/>
    </row>
    <row r="35" spans="1:8" ht="17.25" customHeight="1">
      <c r="A35" s="125"/>
      <c r="B35" s="152"/>
      <c r="C35" s="152"/>
      <c r="D35" s="152"/>
      <c r="E35" s="152"/>
      <c r="F35" s="152"/>
      <c r="G35" s="153"/>
      <c r="H35" s="151"/>
    </row>
    <row r="36" spans="1:8" ht="17.25" customHeight="1">
      <c r="A36" s="125"/>
      <c r="B36" s="152"/>
      <c r="C36" s="152"/>
      <c r="D36" s="152"/>
      <c r="E36" s="152"/>
      <c r="F36" s="152"/>
      <c r="G36" s="153"/>
      <c r="H36" s="151"/>
    </row>
    <row r="37" spans="1:8" ht="17.25" customHeight="1">
      <c r="A37" s="125"/>
      <c r="B37" s="152"/>
      <c r="C37" s="152"/>
      <c r="D37" s="152"/>
      <c r="E37" s="152"/>
      <c r="F37" s="152"/>
      <c r="G37" s="153"/>
      <c r="H37" s="151"/>
    </row>
    <row r="38" spans="1:8" ht="17.25" customHeight="1">
      <c r="A38" s="125"/>
      <c r="B38" s="152"/>
      <c r="C38" s="152"/>
      <c r="D38" s="152"/>
      <c r="E38" s="152"/>
      <c r="F38" s="152"/>
      <c r="G38" s="153"/>
      <c r="H38" s="151"/>
    </row>
    <row r="39" spans="1:8" ht="17.25" customHeight="1">
      <c r="A39" s="125"/>
      <c r="B39" s="152"/>
      <c r="C39" s="152"/>
      <c r="D39" s="152"/>
      <c r="E39" s="152"/>
      <c r="F39" s="152"/>
      <c r="G39" s="153"/>
      <c r="H39" s="151"/>
    </row>
    <row r="40" spans="1:8" ht="17.25" customHeight="1">
      <c r="A40" s="125"/>
      <c r="B40" s="152"/>
      <c r="C40" s="152"/>
      <c r="D40" s="152"/>
      <c r="E40" s="152"/>
      <c r="F40" s="152"/>
      <c r="G40" s="153"/>
      <c r="H40" s="151"/>
    </row>
    <row r="41" spans="1:8" ht="17.25" customHeight="1">
      <c r="A41" s="150"/>
      <c r="B41" s="150"/>
      <c r="C41" s="150"/>
      <c r="D41" s="150"/>
      <c r="E41" s="150"/>
      <c r="F41" s="150"/>
      <c r="G41" s="150"/>
      <c r="H41" s="151"/>
    </row>
    <row r="42" spans="1:8" ht="17.25" customHeight="1">
      <c r="A42" s="150"/>
      <c r="B42" s="150"/>
      <c r="C42" s="150"/>
      <c r="D42" s="150"/>
      <c r="E42" s="150"/>
      <c r="F42" s="150"/>
      <c r="G42" s="150"/>
      <c r="H42" s="151"/>
    </row>
    <row r="43" spans="1:8" ht="17.25" customHeight="1">
      <c r="A43" s="150"/>
      <c r="B43" s="150"/>
      <c r="C43" s="150"/>
      <c r="D43" s="150"/>
      <c r="E43" s="150"/>
      <c r="F43" s="150"/>
      <c r="G43" s="150"/>
      <c r="H43" s="151"/>
    </row>
    <row r="44" spans="1:7" ht="15">
      <c r="A44" s="151"/>
      <c r="B44" s="239"/>
      <c r="C44" s="239"/>
      <c r="D44" s="239"/>
      <c r="E44" s="239"/>
      <c r="F44" s="239"/>
      <c r="G44" s="239"/>
    </row>
  </sheetData>
  <sheetProtection/>
  <mergeCells count="14">
    <mergeCell ref="A1:G1"/>
    <mergeCell ref="A2:G2"/>
    <mergeCell ref="A5:G5"/>
    <mergeCell ref="A28:G28"/>
    <mergeCell ref="A15:A18"/>
    <mergeCell ref="B3:B4"/>
    <mergeCell ref="C3:C4"/>
    <mergeCell ref="D3:G3"/>
    <mergeCell ref="A3:A4"/>
    <mergeCell ref="A10:A14"/>
    <mergeCell ref="A7:A9"/>
    <mergeCell ref="A19:A24"/>
    <mergeCell ref="B44:G44"/>
    <mergeCell ref="A25:A27"/>
  </mergeCells>
  <printOptions horizontalCentered="1"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55"/>
  <sheetViews>
    <sheetView zoomScale="120" zoomScaleNormal="120" zoomScaleSheetLayoutView="100" workbookViewId="0" topLeftCell="A13">
      <selection activeCell="F45" sqref="F45"/>
    </sheetView>
  </sheetViews>
  <sheetFormatPr defaultColWidth="9.33203125" defaultRowHeight="12.75"/>
  <cols>
    <col min="1" max="1" width="50.83203125" style="154" customWidth="1"/>
    <col min="2" max="2" width="76.5" style="154" customWidth="1"/>
    <col min="3" max="3" width="55.5" style="155" customWidth="1"/>
    <col min="4" max="212" width="9.33203125" style="173" customWidth="1"/>
    <col min="213" max="16384" width="9.33203125" style="1" customWidth="1"/>
  </cols>
  <sheetData>
    <row r="1" spans="1:212" s="157" customFormat="1" ht="12.75">
      <c r="A1" s="154"/>
      <c r="B1" s="154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</row>
    <row r="2" spans="1:212" s="157" customFormat="1" ht="16.5" customHeight="1" thickBot="1">
      <c r="A2" s="342" t="s">
        <v>280</v>
      </c>
      <c r="B2" s="342"/>
      <c r="C2" s="342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</row>
    <row r="3" spans="1:212" s="157" customFormat="1" ht="28.5" customHeight="1" thickBot="1">
      <c r="A3" s="343" t="s">
        <v>155</v>
      </c>
      <c r="B3" s="344"/>
      <c r="C3" s="345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</row>
    <row r="4" spans="1:212" s="158" customFormat="1" ht="13.5" thickBot="1">
      <c r="A4" s="346"/>
      <c r="B4" s="347"/>
      <c r="C4" s="348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</row>
    <row r="5" spans="1:212" s="162" customFormat="1" ht="29.25" thickBot="1">
      <c r="A5" s="5" t="s">
        <v>281</v>
      </c>
      <c r="B5" s="159" t="s">
        <v>282</v>
      </c>
      <c r="C5" s="160" t="s">
        <v>283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</row>
    <row r="6" spans="1:212" s="164" customFormat="1" ht="18.75" customHeight="1" thickBot="1">
      <c r="A6" s="349" t="s">
        <v>157</v>
      </c>
      <c r="B6" s="350"/>
      <c r="C6" s="351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</row>
    <row r="7" spans="1:212" s="164" customFormat="1" ht="21.75" customHeight="1" thickBot="1">
      <c r="A7" s="333" t="s">
        <v>131</v>
      </c>
      <c r="B7" s="334"/>
      <c r="C7" s="335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</row>
    <row r="8" spans="1:212" s="164" customFormat="1" ht="54.75" customHeight="1">
      <c r="A8" s="165" t="s">
        <v>35</v>
      </c>
      <c r="B8" s="166" t="s">
        <v>284</v>
      </c>
      <c r="C8" s="167" t="s">
        <v>252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</row>
    <row r="9" spans="1:212" s="164" customFormat="1" ht="57" customHeight="1">
      <c r="A9" s="168" t="s">
        <v>285</v>
      </c>
      <c r="B9" s="169" t="s">
        <v>99</v>
      </c>
      <c r="C9" s="170" t="s">
        <v>252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</row>
    <row r="10" spans="1:212" s="164" customFormat="1" ht="81.75" customHeight="1">
      <c r="A10" s="168" t="s">
        <v>87</v>
      </c>
      <c r="B10" s="171" t="s">
        <v>251</v>
      </c>
      <c r="C10" s="170" t="s">
        <v>252</v>
      </c>
      <c r="D10" s="163"/>
      <c r="E10" s="163"/>
      <c r="F10" s="163"/>
      <c r="G10" s="163"/>
      <c r="H10" s="163"/>
      <c r="I10" s="163"/>
      <c r="J10" s="163" t="s">
        <v>286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</row>
    <row r="11" spans="1:212" s="164" customFormat="1" ht="71.25" customHeight="1">
      <c r="A11" s="172" t="s">
        <v>287</v>
      </c>
      <c r="B11" s="171" t="s">
        <v>251</v>
      </c>
      <c r="C11" s="170" t="s">
        <v>252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</row>
    <row r="12" spans="1:212" s="174" customFormat="1" ht="67.5" customHeight="1" thickBot="1">
      <c r="A12" s="178" t="s">
        <v>288</v>
      </c>
      <c r="B12" s="179" t="s">
        <v>251</v>
      </c>
      <c r="C12" s="176" t="s">
        <v>252</v>
      </c>
      <c r="D12" s="173"/>
      <c r="E12" s="173"/>
      <c r="F12" s="173"/>
      <c r="G12" s="173"/>
      <c r="H12" s="173"/>
      <c r="I12" s="173" t="s">
        <v>286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</row>
    <row r="13" spans="1:212" s="174" customFormat="1" ht="20.25" customHeight="1" thickBot="1">
      <c r="A13" s="326" t="s">
        <v>134</v>
      </c>
      <c r="B13" s="327"/>
      <c r="C13" s="328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</row>
    <row r="14" spans="1:212" s="174" customFormat="1" ht="55.5" customHeight="1" thickBot="1">
      <c r="A14" s="175" t="s">
        <v>289</v>
      </c>
      <c r="B14" s="177" t="s">
        <v>251</v>
      </c>
      <c r="C14" s="167" t="s">
        <v>252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</row>
    <row r="15" spans="1:212" s="174" customFormat="1" ht="18.75" customHeight="1" thickBot="1">
      <c r="A15" s="333" t="s">
        <v>135</v>
      </c>
      <c r="B15" s="334"/>
      <c r="C15" s="335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</row>
    <row r="16" spans="1:212" s="174" customFormat="1" ht="45.75" customHeight="1">
      <c r="A16" s="165" t="s">
        <v>290</v>
      </c>
      <c r="B16" s="166" t="s">
        <v>148</v>
      </c>
      <c r="C16" s="167" t="s">
        <v>252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</row>
    <row r="17" spans="1:212" s="174" customFormat="1" ht="41.25" customHeight="1" thickBot="1">
      <c r="A17" s="178" t="s">
        <v>136</v>
      </c>
      <c r="B17" s="179" t="s">
        <v>251</v>
      </c>
      <c r="C17" s="176" t="s">
        <v>252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</row>
    <row r="18" spans="1:212" s="174" customFormat="1" ht="22.5" customHeight="1" thickBot="1">
      <c r="A18" s="336" t="s">
        <v>137</v>
      </c>
      <c r="B18" s="337"/>
      <c r="C18" s="338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</row>
    <row r="19" spans="1:212" s="174" customFormat="1" ht="33.75" customHeight="1">
      <c r="A19" s="196" t="s">
        <v>227</v>
      </c>
      <c r="B19" s="197" t="s">
        <v>251</v>
      </c>
      <c r="C19" s="202" t="s">
        <v>291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</row>
    <row r="20" spans="1:212" s="174" customFormat="1" ht="111.75" customHeight="1">
      <c r="A20" s="172" t="s">
        <v>156</v>
      </c>
      <c r="B20" s="181" t="s">
        <v>251</v>
      </c>
      <c r="C20" s="198" t="s">
        <v>291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</row>
    <row r="21" spans="1:212" s="174" customFormat="1" ht="51.75" customHeight="1">
      <c r="A21" s="172" t="s">
        <v>292</v>
      </c>
      <c r="B21" s="181" t="s">
        <v>251</v>
      </c>
      <c r="C21" s="198" t="s">
        <v>291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</row>
    <row r="22" spans="1:212" s="174" customFormat="1" ht="57.75" customHeight="1">
      <c r="A22" s="172" t="s">
        <v>158</v>
      </c>
      <c r="B22" s="181" t="s">
        <v>251</v>
      </c>
      <c r="C22" s="198" t="s">
        <v>291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</row>
    <row r="23" spans="1:212" s="174" customFormat="1" ht="43.5" customHeight="1">
      <c r="A23" s="172" t="s">
        <v>293</v>
      </c>
      <c r="B23" s="181" t="s">
        <v>251</v>
      </c>
      <c r="C23" s="198" t="s">
        <v>291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</row>
    <row r="24" spans="1:211" s="174" customFormat="1" ht="53.25" customHeight="1" thickBot="1">
      <c r="A24" s="199" t="s">
        <v>55</v>
      </c>
      <c r="B24" s="200" t="s">
        <v>251</v>
      </c>
      <c r="C24" s="201" t="s">
        <v>291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</row>
    <row r="25" spans="1:212" s="174" customFormat="1" ht="21.75" customHeight="1" thickBot="1">
      <c r="A25" s="330" t="s">
        <v>138</v>
      </c>
      <c r="B25" s="331"/>
      <c r="C25" s="332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</row>
    <row r="26" spans="1:212" s="174" customFormat="1" ht="38.25" customHeight="1">
      <c r="A26" s="224" t="s">
        <v>204</v>
      </c>
      <c r="B26" s="213" t="s">
        <v>100</v>
      </c>
      <c r="C26" s="181" t="s">
        <v>259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</row>
    <row r="27" spans="1:212" s="174" customFormat="1" ht="32.25" customHeight="1">
      <c r="A27" s="225" t="s">
        <v>92</v>
      </c>
      <c r="B27" s="214" t="s">
        <v>101</v>
      </c>
      <c r="C27" s="181" t="s">
        <v>259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</row>
    <row r="28" spans="1:212" s="174" customFormat="1" ht="45" customHeight="1">
      <c r="A28" s="224" t="s">
        <v>124</v>
      </c>
      <c r="B28" s="213" t="s">
        <v>102</v>
      </c>
      <c r="C28" s="181" t="s">
        <v>259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</row>
    <row r="29" spans="1:212" s="174" customFormat="1" ht="36" customHeight="1">
      <c r="A29" s="226" t="s">
        <v>125</v>
      </c>
      <c r="B29" s="214" t="s">
        <v>100</v>
      </c>
      <c r="C29" s="181" t="s">
        <v>259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</row>
    <row r="30" spans="1:212" s="174" customFormat="1" ht="33.75" customHeight="1">
      <c r="A30" s="224" t="s">
        <v>93</v>
      </c>
      <c r="B30" s="213" t="s">
        <v>103</v>
      </c>
      <c r="C30" s="181" t="s">
        <v>259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</row>
    <row r="31" spans="1:212" s="174" customFormat="1" ht="38.25" customHeight="1">
      <c r="A31" s="224" t="s">
        <v>72</v>
      </c>
      <c r="B31" s="182" t="s">
        <v>205</v>
      </c>
      <c r="C31" s="181" t="s">
        <v>259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</row>
    <row r="32" spans="1:212" s="174" customFormat="1" ht="29.25" customHeight="1">
      <c r="A32" s="224" t="s">
        <v>27</v>
      </c>
      <c r="B32" s="182" t="s">
        <v>104</v>
      </c>
      <c r="C32" s="181" t="s">
        <v>259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</row>
    <row r="33" spans="1:212" s="174" customFormat="1" ht="35.25" customHeight="1">
      <c r="A33" s="224" t="s">
        <v>95</v>
      </c>
      <c r="B33" s="213" t="s">
        <v>257</v>
      </c>
      <c r="C33" s="181" t="s">
        <v>259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</row>
    <row r="34" spans="1:212" s="174" customFormat="1" ht="51" customHeight="1">
      <c r="A34" s="224" t="s">
        <v>96</v>
      </c>
      <c r="B34" s="213" t="s">
        <v>100</v>
      </c>
      <c r="C34" s="181" t="s">
        <v>259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</row>
    <row r="35" spans="1:212" s="174" customFormat="1" ht="42.75" customHeight="1">
      <c r="A35" s="224" t="s">
        <v>114</v>
      </c>
      <c r="B35" s="213" t="s">
        <v>105</v>
      </c>
      <c r="C35" s="181" t="s">
        <v>259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</row>
    <row r="36" spans="1:212" s="174" customFormat="1" ht="48" customHeight="1">
      <c r="A36" s="224" t="s">
        <v>115</v>
      </c>
      <c r="B36" s="214" t="s">
        <v>106</v>
      </c>
      <c r="C36" s="181" t="s">
        <v>259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</row>
    <row r="37" spans="1:212" s="174" customFormat="1" ht="33.75" customHeight="1">
      <c r="A37" s="224" t="s">
        <v>116</v>
      </c>
      <c r="B37" s="213" t="s">
        <v>107</v>
      </c>
      <c r="C37" s="181" t="s">
        <v>259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3"/>
      <c r="FK37" s="173"/>
      <c r="FL37" s="173"/>
      <c r="FM37" s="173"/>
      <c r="FN37" s="173"/>
      <c r="FO37" s="173"/>
      <c r="FP37" s="173"/>
      <c r="FQ37" s="173"/>
      <c r="FR37" s="173"/>
      <c r="FS37" s="173"/>
      <c r="FT37" s="173"/>
      <c r="FU37" s="173"/>
      <c r="FV37" s="173"/>
      <c r="FW37" s="173"/>
      <c r="FX37" s="173"/>
      <c r="FY37" s="173"/>
      <c r="FZ37" s="173"/>
      <c r="GA37" s="173"/>
      <c r="GB37" s="173"/>
      <c r="GC37" s="173"/>
      <c r="GD37" s="173"/>
      <c r="GE37" s="173"/>
      <c r="GF37" s="173"/>
      <c r="GG37" s="173"/>
      <c r="GH37" s="173"/>
      <c r="GI37" s="173"/>
      <c r="GJ37" s="173"/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  <c r="GU37" s="173"/>
      <c r="GV37" s="173"/>
      <c r="GW37" s="173"/>
      <c r="GX37" s="173"/>
      <c r="GY37" s="173"/>
      <c r="GZ37" s="173"/>
      <c r="HA37" s="173"/>
      <c r="HB37" s="173"/>
      <c r="HC37" s="173"/>
      <c r="HD37" s="173"/>
    </row>
    <row r="38" spans="1:212" s="174" customFormat="1" ht="33.75" customHeight="1">
      <c r="A38" s="180" t="s">
        <v>81</v>
      </c>
      <c r="B38" s="213" t="s">
        <v>108</v>
      </c>
      <c r="C38" s="181" t="s">
        <v>259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3"/>
      <c r="GF38" s="173"/>
      <c r="GG38" s="173"/>
      <c r="GH38" s="173"/>
      <c r="GI38" s="173"/>
      <c r="GJ38" s="173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  <c r="GU38" s="173"/>
      <c r="GV38" s="173"/>
      <c r="GW38" s="173"/>
      <c r="GX38" s="173"/>
      <c r="GY38" s="173"/>
      <c r="GZ38" s="173"/>
      <c r="HA38" s="173"/>
      <c r="HB38" s="173"/>
      <c r="HC38" s="173"/>
      <c r="HD38" s="173"/>
    </row>
    <row r="39" spans="1:212" s="174" customFormat="1" ht="33.75" customHeight="1">
      <c r="A39" s="224" t="s">
        <v>18</v>
      </c>
      <c r="B39" s="215" t="s">
        <v>256</v>
      </c>
      <c r="C39" s="181" t="s">
        <v>259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3"/>
      <c r="FK39" s="173"/>
      <c r="FL39" s="173"/>
      <c r="FM39" s="173"/>
      <c r="FN39" s="173"/>
      <c r="FO39" s="173"/>
      <c r="FP39" s="173"/>
      <c r="FQ39" s="173"/>
      <c r="FR39" s="173"/>
      <c r="FS39" s="173"/>
      <c r="FT39" s="173"/>
      <c r="FU39" s="173"/>
      <c r="FV39" s="173"/>
      <c r="FW39" s="173"/>
      <c r="FX39" s="173"/>
      <c r="FY39" s="173"/>
      <c r="FZ39" s="173"/>
      <c r="GA39" s="173"/>
      <c r="GB39" s="173"/>
      <c r="GC39" s="173"/>
      <c r="GD39" s="173"/>
      <c r="GE39" s="173"/>
      <c r="GF39" s="173"/>
      <c r="GG39" s="173"/>
      <c r="GH39" s="173"/>
      <c r="GI39" s="173"/>
      <c r="GJ39" s="173"/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  <c r="GU39" s="173"/>
      <c r="GV39" s="173"/>
      <c r="GW39" s="173"/>
      <c r="GX39" s="173"/>
      <c r="GY39" s="173"/>
      <c r="GZ39" s="173"/>
      <c r="HA39" s="173"/>
      <c r="HB39" s="173"/>
      <c r="HC39" s="173"/>
      <c r="HD39" s="173"/>
    </row>
    <row r="40" spans="1:212" s="174" customFormat="1" ht="33.75" customHeight="1">
      <c r="A40" s="224" t="s">
        <v>19</v>
      </c>
      <c r="B40" s="216" t="s">
        <v>140</v>
      </c>
      <c r="C40" s="181" t="s">
        <v>259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/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/>
      <c r="HC40" s="173"/>
      <c r="HD40" s="173"/>
    </row>
    <row r="41" spans="1:212" s="174" customFormat="1" ht="33.75" customHeight="1">
      <c r="A41" s="224" t="s">
        <v>126</v>
      </c>
      <c r="B41" s="183" t="s">
        <v>109</v>
      </c>
      <c r="C41" s="181" t="s">
        <v>259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3"/>
      <c r="FX41" s="173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73"/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  <c r="GU41" s="173"/>
      <c r="GV41" s="173"/>
      <c r="GW41" s="173"/>
      <c r="GX41" s="173"/>
      <c r="GY41" s="173"/>
      <c r="GZ41" s="173"/>
      <c r="HA41" s="173"/>
      <c r="HB41" s="173"/>
      <c r="HC41" s="173"/>
      <c r="HD41" s="173"/>
    </row>
    <row r="42" spans="1:212" s="174" customFormat="1" ht="33.75" customHeight="1">
      <c r="A42" s="224" t="s">
        <v>127</v>
      </c>
      <c r="B42" s="183" t="s">
        <v>110</v>
      </c>
      <c r="C42" s="181" t="s">
        <v>259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3"/>
      <c r="GF42" s="173"/>
      <c r="GG42" s="173"/>
      <c r="GH42" s="173"/>
      <c r="GI42" s="173"/>
      <c r="GJ42" s="173"/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  <c r="GU42" s="173"/>
      <c r="GV42" s="173"/>
      <c r="GW42" s="173"/>
      <c r="GX42" s="173"/>
      <c r="GY42" s="173"/>
      <c r="GZ42" s="173"/>
      <c r="HA42" s="173"/>
      <c r="HB42" s="173"/>
      <c r="HC42" s="173"/>
      <c r="HD42" s="173"/>
    </row>
    <row r="43" spans="1:212" s="174" customFormat="1" ht="33.75" customHeight="1">
      <c r="A43" s="224" t="s">
        <v>117</v>
      </c>
      <c r="B43" s="183" t="s">
        <v>215</v>
      </c>
      <c r="C43" s="181" t="s">
        <v>259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173"/>
      <c r="FP43" s="173"/>
      <c r="FQ43" s="173"/>
      <c r="FR43" s="173"/>
      <c r="FS43" s="173"/>
      <c r="FT43" s="173"/>
      <c r="FU43" s="173"/>
      <c r="FV43" s="173"/>
      <c r="FW43" s="173"/>
      <c r="FX43" s="173"/>
      <c r="FY43" s="173"/>
      <c r="FZ43" s="173"/>
      <c r="GA43" s="173"/>
      <c r="GB43" s="173"/>
      <c r="GC43" s="173"/>
      <c r="GD43" s="173"/>
      <c r="GE43" s="173"/>
      <c r="GF43" s="173"/>
      <c r="GG43" s="173"/>
      <c r="GH43" s="173"/>
      <c r="GI43" s="173"/>
      <c r="GJ43" s="173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  <c r="GU43" s="173"/>
      <c r="GV43" s="173"/>
      <c r="GW43" s="173"/>
      <c r="GX43" s="173"/>
      <c r="GY43" s="173"/>
      <c r="GZ43" s="173"/>
      <c r="HA43" s="173"/>
      <c r="HB43" s="173"/>
      <c r="HC43" s="173"/>
      <c r="HD43" s="173"/>
    </row>
    <row r="44" spans="1:212" s="174" customFormat="1" ht="33.75" customHeight="1">
      <c r="A44" s="180" t="s">
        <v>22</v>
      </c>
      <c r="B44" s="183"/>
      <c r="C44" s="181" t="s">
        <v>259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3"/>
      <c r="GF44" s="173"/>
      <c r="GG44" s="173"/>
      <c r="GH44" s="173"/>
      <c r="GI44" s="173"/>
      <c r="GJ44" s="173"/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  <c r="GU44" s="173"/>
      <c r="GV44" s="173"/>
      <c r="GW44" s="173"/>
      <c r="GX44" s="173"/>
      <c r="GY44" s="173"/>
      <c r="GZ44" s="173"/>
      <c r="HA44" s="173"/>
      <c r="HB44" s="173"/>
      <c r="HC44" s="173"/>
      <c r="HD44" s="173"/>
    </row>
    <row r="45" spans="1:212" s="174" customFormat="1" ht="36.75" customHeight="1" thickBot="1">
      <c r="A45" s="180" t="s">
        <v>45</v>
      </c>
      <c r="B45" s="181"/>
      <c r="C45" s="181" t="s">
        <v>259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73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  <c r="GU45" s="173"/>
      <c r="GV45" s="173"/>
      <c r="GW45" s="173"/>
      <c r="GX45" s="173"/>
      <c r="GY45" s="173"/>
      <c r="GZ45" s="173"/>
      <c r="HA45" s="173"/>
      <c r="HB45" s="173"/>
      <c r="HC45" s="173"/>
      <c r="HD45" s="173"/>
    </row>
    <row r="46" spans="1:212" s="174" customFormat="1" ht="17.25" customHeight="1" thickBot="1">
      <c r="A46" s="339" t="s">
        <v>149</v>
      </c>
      <c r="B46" s="340"/>
      <c r="C46" s="341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</row>
    <row r="47" spans="1:212" s="174" customFormat="1" ht="63" customHeight="1">
      <c r="A47" s="165" t="s">
        <v>150</v>
      </c>
      <c r="B47" s="177" t="s">
        <v>251</v>
      </c>
      <c r="C47" s="167" t="s">
        <v>252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</row>
    <row r="48" spans="1:212" s="174" customFormat="1" ht="33.75">
      <c r="A48" s="168" t="s">
        <v>46</v>
      </c>
      <c r="B48" s="171" t="s">
        <v>251</v>
      </c>
      <c r="C48" s="170" t="s">
        <v>252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</row>
    <row r="49" spans="1:212" s="174" customFormat="1" ht="42" customHeight="1">
      <c r="A49" s="168" t="s">
        <v>47</v>
      </c>
      <c r="B49" s="171" t="s">
        <v>251</v>
      </c>
      <c r="C49" s="170" t="s">
        <v>252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</row>
    <row r="50" spans="1:212" s="174" customFormat="1" ht="45">
      <c r="A50" s="168" t="s">
        <v>48</v>
      </c>
      <c r="B50" s="171" t="s">
        <v>251</v>
      </c>
      <c r="C50" s="170" t="s">
        <v>252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</row>
    <row r="51" spans="1:212" s="174" customFormat="1" ht="56.25">
      <c r="A51" s="168" t="s">
        <v>294</v>
      </c>
      <c r="B51" s="171" t="s">
        <v>251</v>
      </c>
      <c r="C51" s="170" t="s">
        <v>252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173"/>
      <c r="FP51" s="173"/>
      <c r="FQ51" s="173"/>
      <c r="FR51" s="173"/>
      <c r="FS51" s="173"/>
      <c r="FT51" s="173"/>
      <c r="FU51" s="173"/>
      <c r="FV51" s="173"/>
      <c r="FW51" s="173"/>
      <c r="FX51" s="173"/>
      <c r="FY51" s="173"/>
      <c r="FZ51" s="173"/>
      <c r="GA51" s="173"/>
      <c r="GB51" s="173"/>
      <c r="GC51" s="173"/>
      <c r="GD51" s="173"/>
      <c r="GE51" s="173"/>
      <c r="GF51" s="173"/>
      <c r="GG51" s="173"/>
      <c r="GH51" s="173"/>
      <c r="GI51" s="173"/>
      <c r="GJ51" s="173"/>
      <c r="GK51" s="173"/>
      <c r="GL51" s="173"/>
      <c r="GM51" s="173"/>
      <c r="GN51" s="173"/>
      <c r="GO51" s="173"/>
      <c r="GP51" s="173"/>
      <c r="GQ51" s="173"/>
      <c r="GR51" s="173"/>
      <c r="GS51" s="173"/>
      <c r="GT51" s="173"/>
      <c r="GU51" s="173"/>
      <c r="GV51" s="173"/>
      <c r="GW51" s="173"/>
      <c r="GX51" s="173"/>
      <c r="GY51" s="173"/>
      <c r="GZ51" s="173"/>
      <c r="HA51" s="173"/>
      <c r="HB51" s="173"/>
      <c r="HC51" s="173"/>
      <c r="HD51" s="173"/>
    </row>
    <row r="52" spans="1:212" s="174" customFormat="1" ht="33.75">
      <c r="A52" s="168" t="s">
        <v>147</v>
      </c>
      <c r="B52" s="171" t="s">
        <v>251</v>
      </c>
      <c r="C52" s="170" t="s">
        <v>252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3"/>
      <c r="GF52" s="173"/>
      <c r="GG52" s="173"/>
      <c r="GH52" s="173"/>
      <c r="GI52" s="173"/>
      <c r="GJ52" s="173"/>
      <c r="GK52" s="173"/>
      <c r="GL52" s="173"/>
      <c r="GM52" s="173"/>
      <c r="GN52" s="173"/>
      <c r="GO52" s="173"/>
      <c r="GP52" s="173"/>
      <c r="GQ52" s="173"/>
      <c r="GR52" s="173"/>
      <c r="GS52" s="173"/>
      <c r="GT52" s="173"/>
      <c r="GU52" s="173"/>
      <c r="GV52" s="173"/>
      <c r="GW52" s="173"/>
      <c r="GX52" s="173"/>
      <c r="GY52" s="173"/>
      <c r="GZ52" s="173"/>
      <c r="HA52" s="173"/>
      <c r="HB52" s="173"/>
      <c r="HC52" s="173"/>
      <c r="HD52" s="173"/>
    </row>
    <row r="53" spans="1:212" s="174" customFormat="1" ht="84.75" customHeight="1">
      <c r="A53" s="168" t="s">
        <v>187</v>
      </c>
      <c r="B53" s="171" t="s">
        <v>251</v>
      </c>
      <c r="C53" s="170" t="s">
        <v>252</v>
      </c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173"/>
      <c r="FP53" s="173"/>
      <c r="FQ53" s="173"/>
      <c r="FR53" s="173"/>
      <c r="FS53" s="173"/>
      <c r="FT53" s="173"/>
      <c r="FU53" s="173"/>
      <c r="FV53" s="173"/>
      <c r="FW53" s="173"/>
      <c r="FX53" s="173"/>
      <c r="FY53" s="173"/>
      <c r="FZ53" s="173"/>
      <c r="GA53" s="173"/>
      <c r="GB53" s="173"/>
      <c r="GC53" s="173"/>
      <c r="GD53" s="173"/>
      <c r="GE53" s="173"/>
      <c r="GF53" s="173"/>
      <c r="GG53" s="173"/>
      <c r="GH53" s="173"/>
      <c r="GI53" s="173"/>
      <c r="GJ53" s="173"/>
      <c r="GK53" s="173"/>
      <c r="GL53" s="173"/>
      <c r="GM53" s="173"/>
      <c r="GN53" s="173"/>
      <c r="GO53" s="173"/>
      <c r="GP53" s="173"/>
      <c r="GQ53" s="173"/>
      <c r="GR53" s="173"/>
      <c r="GS53" s="173"/>
      <c r="GT53" s="173"/>
      <c r="GU53" s="173"/>
      <c r="GV53" s="173"/>
      <c r="GW53" s="173"/>
      <c r="GX53" s="173"/>
      <c r="GY53" s="173"/>
      <c r="GZ53" s="173"/>
      <c r="HA53" s="173"/>
      <c r="HB53" s="173"/>
      <c r="HC53" s="173"/>
      <c r="HD53" s="173"/>
    </row>
    <row r="54" spans="1:3" s="173" customFormat="1" ht="48.75" customHeight="1" thickBot="1">
      <c r="A54" s="178" t="s">
        <v>32</v>
      </c>
      <c r="B54" s="179" t="s">
        <v>251</v>
      </c>
      <c r="C54" s="176" t="s">
        <v>252</v>
      </c>
    </row>
    <row r="55" spans="1:3" ht="15.75" customHeight="1">
      <c r="A55" s="329" t="s">
        <v>123</v>
      </c>
      <c r="B55" s="329"/>
      <c r="C55" s="329"/>
    </row>
    <row r="56" ht="28.5" customHeight="1"/>
  </sheetData>
  <sheetProtection/>
  <mergeCells count="11">
    <mergeCell ref="A7:C7"/>
    <mergeCell ref="A2:C2"/>
    <mergeCell ref="A3:C3"/>
    <mergeCell ref="A4:C4"/>
    <mergeCell ref="A6:C6"/>
    <mergeCell ref="A13:C13"/>
    <mergeCell ref="A55:C55"/>
    <mergeCell ref="A25:C25"/>
    <mergeCell ref="A15:C15"/>
    <mergeCell ref="A18:C18"/>
    <mergeCell ref="A46:C46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Фарида</cp:lastModifiedBy>
  <cp:lastPrinted>2019-10-23T12:20:34Z</cp:lastPrinted>
  <dcterms:created xsi:type="dcterms:W3CDTF">2013-07-18T13:21:55Z</dcterms:created>
  <dcterms:modified xsi:type="dcterms:W3CDTF">2019-11-06T12:05:26Z</dcterms:modified>
  <cp:category/>
  <cp:version/>
  <cp:contentType/>
  <cp:contentStatus/>
</cp:coreProperties>
</file>